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Journal Entries\"/>
    </mc:Choice>
  </mc:AlternateContent>
  <xr:revisionPtr revIDLastSave="0" documentId="13_ncr:1_{DBBCA35D-E6CD-4AD2-A686-8015386FD6F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Y20 JE" sheetId="2" r:id="rId1"/>
    <sheet name="Sheet1" sheetId="14" r:id="rId2"/>
    <sheet name="FY20 BEGIN BAL &amp; ENCUMBER" sheetId="13" r:id="rId3"/>
    <sheet name="START HERE" sheetId="12" r:id="rId4"/>
    <sheet name="FY20 Recap &amp; ATM" sheetId="9" r:id="rId5"/>
    <sheet name="FY19 CLOSING " sheetId="5" r:id="rId6"/>
    <sheet name="BANS &amp; BONDS" sheetId="10" r:id="rId7"/>
  </sheets>
  <definedNames>
    <definedName name="_xlnm.Print_Area" localSheetId="6">'BANS &amp; BONDS'!$A$1:$H$84</definedName>
    <definedName name="_xlnm.Print_Area" localSheetId="2">'FY20 BEGIN BAL &amp; ENCUMBER'!$B:$F</definedName>
    <definedName name="_xlnm.Print_Titles" localSheetId="6">'BANS &amp; BONDS'!$1:$2</definedName>
    <definedName name="_xlnm.Print_Titles" localSheetId="2">'FY20 BEGIN BAL &amp; ENCUMBER'!$1:$4</definedName>
    <definedName name="_xlnm.Print_Titles" localSheetId="0">'FY20 JE'!$1:$5</definedName>
    <definedName name="_xlnm.Print_Titles" localSheetId="4">'FY20 Recap &amp; ATM'!$1:$3</definedName>
    <definedName name="_xlnm.Print_Titles" localSheetId="3">'START HERE'!$1:$3</definedName>
  </definedNames>
  <calcPr calcId="191029"/>
</workbook>
</file>

<file path=xl/calcChain.xml><?xml version="1.0" encoding="utf-8"?>
<calcChain xmlns="http://schemas.openxmlformats.org/spreadsheetml/2006/main">
  <c r="H860" i="2" l="1"/>
  <c r="F876" i="2"/>
  <c r="F852" i="2"/>
  <c r="F35" i="14" l="1"/>
  <c r="F30" i="14"/>
  <c r="F25" i="14"/>
  <c r="F17" i="14"/>
  <c r="F12" i="14"/>
  <c r="F7" i="14"/>
  <c r="F894" i="2"/>
  <c r="F889" i="2"/>
  <c r="F884" i="2"/>
  <c r="F847" i="2" l="1"/>
  <c r="F842" i="2"/>
  <c r="F837" i="2"/>
  <c r="F762" i="2"/>
  <c r="F826" i="2"/>
  <c r="F817" i="2"/>
  <c r="F812" i="2"/>
  <c r="F803" i="2"/>
  <c r="F794" i="2"/>
  <c r="F789" i="2"/>
  <c r="F779" i="2"/>
  <c r="F774" i="2"/>
  <c r="F767" i="2"/>
  <c r="F738" i="2"/>
  <c r="F757" i="2"/>
  <c r="F751" i="2"/>
  <c r="F733" i="2"/>
  <c r="F746" i="2"/>
  <c r="F728" i="2"/>
  <c r="F722" i="2"/>
  <c r="F713" i="2"/>
  <c r="E717" i="2"/>
  <c r="E714" i="2"/>
  <c r="F708" i="2"/>
  <c r="F703" i="2"/>
  <c r="F698" i="2"/>
  <c r="F693" i="2"/>
  <c r="F688" i="2"/>
  <c r="F683" i="2"/>
  <c r="F678" i="2"/>
  <c r="F659" i="2"/>
  <c r="F654" i="2"/>
  <c r="F649" i="2"/>
  <c r="F644" i="2"/>
  <c r="E639" i="2"/>
  <c r="F611" i="2"/>
  <c r="C607" i="2"/>
  <c r="F626" i="2"/>
  <c r="F621" i="2"/>
  <c r="F616" i="2"/>
  <c r="I493" i="2"/>
  <c r="I489" i="2"/>
  <c r="I486" i="2"/>
  <c r="I483" i="2"/>
  <c r="I480" i="2"/>
  <c r="I477" i="2"/>
  <c r="I470" i="2"/>
  <c r="I467" i="2"/>
  <c r="I464" i="2"/>
  <c r="I461" i="2"/>
  <c r="I450" i="2"/>
  <c r="F443" i="2"/>
  <c r="H36" i="2"/>
  <c r="F438" i="2"/>
  <c r="F433" i="2"/>
  <c r="H60" i="2"/>
  <c r="H33" i="2"/>
  <c r="F420" i="2"/>
  <c r="F415" i="2"/>
  <c r="F410" i="2"/>
  <c r="F405" i="2"/>
  <c r="F398" i="2"/>
  <c r="F393" i="2"/>
  <c r="F388" i="2"/>
  <c r="F383" i="2"/>
  <c r="F377" i="2"/>
  <c r="F372" i="2"/>
  <c r="F345" i="2"/>
  <c r="E349" i="2"/>
  <c r="D348" i="2"/>
  <c r="F349" i="2"/>
  <c r="F316" i="2"/>
  <c r="F311" i="2"/>
  <c r="F305" i="2"/>
  <c r="F300" i="2"/>
  <c r="F295" i="2"/>
  <c r="F290" i="2"/>
  <c r="F285" i="2"/>
  <c r="F280" i="2"/>
  <c r="F275" i="2"/>
  <c r="H89" i="13"/>
  <c r="H51" i="13"/>
  <c r="F244" i="2"/>
  <c r="F239" i="2"/>
  <c r="F234" i="2"/>
  <c r="F229" i="2"/>
  <c r="F224" i="2"/>
  <c r="F219" i="2"/>
  <c r="F214" i="2"/>
  <c r="D207" i="2"/>
  <c r="F209" i="2"/>
  <c r="F203" i="2"/>
  <c r="F198" i="2"/>
  <c r="F193" i="2"/>
  <c r="F186" i="2"/>
  <c r="F51" i="2"/>
  <c r="F46" i="2"/>
  <c r="F181" i="2"/>
  <c r="F176" i="2"/>
  <c r="F158" i="2"/>
  <c r="F171" i="2"/>
  <c r="F168" i="2"/>
  <c r="F163" i="2"/>
  <c r="F61" i="2"/>
  <c r="F34" i="2"/>
  <c r="F15" i="2"/>
  <c r="E1606" i="12"/>
  <c r="E1604" i="12"/>
  <c r="E1600" i="12"/>
  <c r="E1598" i="12"/>
  <c r="E1596" i="12"/>
  <c r="E1591" i="12"/>
  <c r="E1589" i="12"/>
  <c r="E1587" i="12"/>
  <c r="E1585" i="12"/>
  <c r="E1581" i="12"/>
  <c r="E1579" i="12"/>
  <c r="E1574" i="12"/>
  <c r="E1572" i="12"/>
  <c r="E1567" i="12"/>
  <c r="E1562" i="12"/>
  <c r="E1557" i="12"/>
  <c r="E1555" i="12"/>
  <c r="E1553" i="12"/>
  <c r="E1551" i="12"/>
  <c r="E1546" i="12"/>
  <c r="E1544" i="12"/>
  <c r="E1542" i="12"/>
  <c r="E1537" i="12"/>
  <c r="E1535" i="12"/>
  <c r="E1531" i="12"/>
  <c r="E1529" i="12"/>
  <c r="E1524" i="12"/>
  <c r="E1518" i="12"/>
  <c r="E1516" i="12"/>
  <c r="E1511" i="12"/>
  <c r="E1506" i="12"/>
  <c r="E1502" i="12"/>
  <c r="E1500" i="12"/>
  <c r="E1496" i="12"/>
  <c r="E1494" i="12"/>
  <c r="E1489" i="12"/>
  <c r="E1484" i="12"/>
  <c r="E1479" i="12"/>
  <c r="E1477" i="12"/>
  <c r="E1473" i="12"/>
  <c r="E1471" i="12"/>
  <c r="E1467" i="12"/>
  <c r="E1465" i="12"/>
  <c r="E1461" i="12"/>
  <c r="E1459" i="12"/>
  <c r="E1455" i="12"/>
  <c r="E1453" i="12"/>
  <c r="E1447" i="12"/>
  <c r="E1443" i="12"/>
  <c r="E1441" i="12"/>
  <c r="E1435" i="12"/>
  <c r="E1430" i="12"/>
  <c r="E1426" i="12"/>
  <c r="E1422" i="12"/>
  <c r="E1418" i="12"/>
  <c r="E1414" i="12"/>
  <c r="E1410" i="12"/>
  <c r="E1405" i="12"/>
  <c r="E1403" i="12"/>
  <c r="E1398" i="12"/>
  <c r="E1394" i="12"/>
  <c r="E1390" i="12"/>
  <c r="E1386" i="12"/>
  <c r="E1374" i="12"/>
  <c r="E1369" i="12"/>
  <c r="E1364" i="12"/>
  <c r="E1359" i="12"/>
  <c r="E1355" i="12"/>
  <c r="E1350" i="12"/>
  <c r="E1346" i="12"/>
  <c r="E1341" i="12"/>
  <c r="E1337" i="12"/>
  <c r="D1329" i="12"/>
  <c r="E1326" i="12"/>
  <c r="E1324" i="12"/>
  <c r="E1319" i="12"/>
  <c r="E1315" i="12"/>
  <c r="E1310" i="12"/>
  <c r="E1305" i="12"/>
  <c r="E1300" i="12"/>
  <c r="D1299" i="12"/>
  <c r="E1298" i="12"/>
  <c r="E1293" i="12"/>
  <c r="E1288" i="12"/>
  <c r="E1283" i="12"/>
  <c r="E1278" i="12"/>
  <c r="E1274" i="12"/>
  <c r="E1269" i="12"/>
  <c r="E1263" i="12"/>
  <c r="E1257" i="12"/>
  <c r="E1252" i="12"/>
  <c r="E1247" i="12"/>
  <c r="F1242" i="12"/>
  <c r="E1242" i="12"/>
  <c r="E1241" i="12"/>
  <c r="E1235" i="12"/>
  <c r="E1231" i="12"/>
  <c r="E1227" i="12"/>
  <c r="E1222" i="12"/>
  <c r="E1217" i="12"/>
  <c r="E1212" i="12"/>
  <c r="E1210" i="12"/>
  <c r="E1205" i="12"/>
  <c r="E1201" i="12"/>
  <c r="E1197" i="12"/>
  <c r="E1193" i="12"/>
  <c r="E1189" i="12"/>
  <c r="E1185" i="12"/>
  <c r="E1181" i="12"/>
  <c r="E1177" i="12"/>
  <c r="E1172" i="12"/>
  <c r="E1167" i="12"/>
  <c r="E1162" i="12"/>
  <c r="D1156" i="12"/>
  <c r="E1157" i="12"/>
  <c r="E1152" i="12"/>
  <c r="E1148" i="12"/>
  <c r="E1143" i="12"/>
  <c r="E1138" i="12"/>
  <c r="E1134" i="12"/>
  <c r="E1129" i="12"/>
  <c r="E1127" i="12"/>
  <c r="E1122" i="12"/>
  <c r="D1116" i="12"/>
  <c r="E1112" i="12"/>
  <c r="E1111" i="12"/>
  <c r="E1105" i="12"/>
  <c r="E1100" i="12"/>
  <c r="E1095" i="12"/>
  <c r="E1090" i="12"/>
  <c r="E1085" i="12"/>
  <c r="E1080" i="12"/>
  <c r="E1075" i="12"/>
  <c r="E1073" i="12"/>
  <c r="E1068" i="12"/>
  <c r="E1057" i="12"/>
  <c r="E1055" i="12"/>
  <c r="E1051" i="12"/>
  <c r="E1049" i="12"/>
  <c r="E1045" i="12"/>
  <c r="E1038" i="12"/>
  <c r="E1034" i="12"/>
  <c r="E1030" i="12"/>
  <c r="E1024" i="12"/>
  <c r="E1019" i="12"/>
  <c r="E1014" i="12"/>
  <c r="E1004" i="12"/>
  <c r="E999" i="12"/>
  <c r="E997" i="12"/>
  <c r="E992" i="12"/>
  <c r="E988" i="12"/>
  <c r="E986" i="12"/>
  <c r="E981" i="12"/>
  <c r="E976" i="12"/>
  <c r="E971" i="12"/>
  <c r="E966" i="12"/>
  <c r="E964" i="12"/>
  <c r="E962" i="12"/>
  <c r="E956" i="12"/>
  <c r="E951" i="12"/>
  <c r="E946" i="12"/>
  <c r="E941" i="12"/>
  <c r="E936" i="12"/>
  <c r="E931" i="12"/>
  <c r="E929" i="12"/>
  <c r="E924" i="12"/>
  <c r="E919" i="12"/>
  <c r="E914" i="12"/>
  <c r="D913" i="12"/>
  <c r="E912" i="12"/>
  <c r="D908" i="12"/>
  <c r="E909" i="12"/>
  <c r="E907" i="12"/>
  <c r="E902" i="12"/>
  <c r="E898" i="12"/>
  <c r="E894" i="12"/>
  <c r="E890" i="12"/>
  <c r="E886" i="12"/>
  <c r="E882" i="12"/>
  <c r="E878" i="12"/>
  <c r="E874" i="12"/>
  <c r="E870" i="12"/>
  <c r="E866" i="12"/>
  <c r="E862" i="12"/>
  <c r="E858" i="12"/>
  <c r="E854" i="12"/>
  <c r="E850" i="12"/>
  <c r="E846" i="12"/>
  <c r="E841" i="12"/>
  <c r="E831" i="12"/>
  <c r="E827" i="12"/>
  <c r="E825" i="12"/>
  <c r="E820" i="12"/>
  <c r="E813" i="12"/>
  <c r="E809" i="12"/>
  <c r="E805" i="12"/>
  <c r="D798" i="12"/>
  <c r="E794" i="12"/>
  <c r="E790" i="12"/>
  <c r="E786" i="12"/>
  <c r="E782" i="12"/>
  <c r="E778" i="12"/>
  <c r="F769" i="12"/>
  <c r="F760" i="12"/>
  <c r="E760" i="12"/>
  <c r="F756" i="12"/>
  <c r="F751" i="12"/>
  <c r="E751" i="12"/>
  <c r="E744" i="12"/>
  <c r="E742" i="12"/>
  <c r="E738" i="12"/>
  <c r="E736" i="12"/>
  <c r="E732" i="12"/>
  <c r="E728" i="12"/>
  <c r="E724" i="12"/>
  <c r="E719" i="12"/>
  <c r="E709" i="12"/>
  <c r="E707" i="12"/>
  <c r="E702" i="12"/>
  <c r="E698" i="12"/>
  <c r="E693" i="12"/>
  <c r="E689" i="12"/>
  <c r="E681" i="12"/>
  <c r="E677" i="12"/>
  <c r="E672" i="12"/>
  <c r="E667" i="12"/>
  <c r="E662" i="12"/>
  <c r="E660" i="12"/>
  <c r="E656" i="12"/>
  <c r="E654" i="12"/>
  <c r="E650" i="12"/>
  <c r="E646" i="12"/>
  <c r="E641" i="12"/>
  <c r="E637" i="12"/>
  <c r="E633" i="12"/>
  <c r="E629" i="12"/>
  <c r="E624" i="12"/>
  <c r="E615" i="12"/>
  <c r="E605" i="12"/>
  <c r="E601" i="12"/>
  <c r="E596" i="12"/>
  <c r="E591" i="12"/>
  <c r="E587" i="12"/>
  <c r="E583" i="12"/>
  <c r="E579" i="12"/>
  <c r="E574" i="12"/>
  <c r="E570" i="12"/>
  <c r="E565" i="12"/>
  <c r="E560" i="12"/>
  <c r="E556" i="12"/>
  <c r="E552" i="12"/>
  <c r="E547" i="12"/>
  <c r="E542" i="12"/>
  <c r="E535" i="12"/>
  <c r="E530" i="12"/>
  <c r="E528" i="12"/>
  <c r="E523" i="12"/>
  <c r="E521" i="12"/>
  <c r="E517" i="12"/>
  <c r="E515" i="12"/>
  <c r="E511" i="12"/>
  <c r="E509" i="12"/>
  <c r="E505" i="12"/>
  <c r="E503" i="12"/>
  <c r="E495" i="12"/>
  <c r="E484" i="12"/>
  <c r="E479" i="12"/>
  <c r="E477" i="12"/>
  <c r="E472" i="12"/>
  <c r="E468" i="12"/>
  <c r="E464" i="12"/>
  <c r="E460" i="12"/>
  <c r="E456" i="12"/>
  <c r="E452" i="12"/>
  <c r="E447" i="12"/>
  <c r="E443" i="12"/>
  <c r="F444" i="12"/>
  <c r="E439" i="12"/>
  <c r="E435" i="12"/>
  <c r="E431" i="12"/>
  <c r="E427" i="12"/>
  <c r="E422" i="12"/>
  <c r="E418" i="12"/>
  <c r="E414" i="12"/>
  <c r="E409" i="12"/>
  <c r="E408" i="12"/>
  <c r="E407" i="12"/>
  <c r="E400" i="12"/>
  <c r="E398" i="12"/>
  <c r="E396" i="12"/>
  <c r="E391" i="12"/>
  <c r="E389" i="12"/>
  <c r="E384" i="12"/>
  <c r="E377" i="12"/>
  <c r="E375" i="12"/>
  <c r="E370" i="12"/>
  <c r="E366" i="12"/>
  <c r="E362" i="12"/>
  <c r="E358" i="12"/>
  <c r="E354" i="12"/>
  <c r="E348" i="12"/>
  <c r="E343" i="12"/>
  <c r="E338" i="12"/>
  <c r="E333" i="12"/>
  <c r="E328" i="12"/>
  <c r="E323" i="12"/>
  <c r="E321" i="12"/>
  <c r="E316" i="12"/>
  <c r="E311" i="12"/>
  <c r="D306" i="12"/>
  <c r="E307" i="12"/>
  <c r="E302" i="12"/>
  <c r="E298" i="12"/>
  <c r="D291" i="12"/>
  <c r="E288" i="12"/>
  <c r="E283" i="12"/>
  <c r="E279" i="12"/>
  <c r="E275" i="12"/>
  <c r="E271" i="12"/>
  <c r="E267" i="12"/>
  <c r="E263" i="12"/>
  <c r="E259" i="12"/>
  <c r="E254" i="12"/>
  <c r="E249" i="12"/>
  <c r="E247" i="12"/>
  <c r="E243" i="12"/>
  <c r="E241" i="12"/>
  <c r="E237" i="12"/>
  <c r="E235" i="12"/>
  <c r="E230" i="12"/>
  <c r="E226" i="12"/>
  <c r="E224" i="12"/>
  <c r="E219" i="12"/>
  <c r="E217" i="12"/>
  <c r="E212" i="12"/>
  <c r="E207" i="12"/>
  <c r="E202" i="12"/>
  <c r="E197" i="12"/>
  <c r="E192" i="12"/>
  <c r="E187" i="12"/>
  <c r="E185" i="12"/>
  <c r="E180" i="12"/>
  <c r="E178" i="12"/>
  <c r="E173" i="12"/>
  <c r="E168" i="12"/>
  <c r="E163" i="12"/>
  <c r="E159" i="12"/>
  <c r="E154" i="12"/>
  <c r="E150" i="12"/>
  <c r="E145" i="12"/>
  <c r="E143" i="12"/>
  <c r="E138" i="12"/>
  <c r="E134" i="12"/>
  <c r="E130" i="12"/>
  <c r="E125" i="12"/>
  <c r="E120" i="12"/>
  <c r="E116" i="12"/>
  <c r="E111" i="12"/>
  <c r="E106" i="12"/>
  <c r="E104" i="12"/>
  <c r="E99" i="12"/>
  <c r="E94" i="12"/>
  <c r="E90" i="12"/>
  <c r="E85" i="12"/>
  <c r="E80" i="12"/>
  <c r="E75" i="12"/>
  <c r="E71" i="12"/>
  <c r="E66" i="12"/>
  <c r="E61" i="12"/>
  <c r="E56" i="12"/>
  <c r="E51" i="12"/>
  <c r="E46" i="12"/>
  <c r="E41" i="12"/>
  <c r="E39" i="12"/>
  <c r="E35" i="12"/>
  <c r="E33" i="12"/>
  <c r="E29" i="12"/>
  <c r="E25" i="12"/>
  <c r="E20" i="12"/>
  <c r="E15" i="12"/>
  <c r="E10" i="12"/>
  <c r="E8" i="12"/>
  <c r="F875" i="12"/>
  <c r="D41" i="9"/>
  <c r="F130" i="9"/>
  <c r="E174" i="5"/>
  <c r="E172" i="5"/>
  <c r="E168" i="5"/>
  <c r="E166" i="5"/>
  <c r="E163" i="5"/>
  <c r="E161" i="5"/>
  <c r="E156" i="5"/>
  <c r="E154" i="5"/>
  <c r="E150" i="5"/>
  <c r="E148" i="5"/>
  <c r="E144" i="5"/>
  <c r="E142" i="5"/>
  <c r="E137" i="5"/>
  <c r="D133" i="5"/>
  <c r="E136" i="5"/>
  <c r="D132" i="5"/>
  <c r="E135" i="5"/>
  <c r="E128" i="5"/>
  <c r="E127" i="5"/>
  <c r="E126" i="5"/>
  <c r="E125" i="5"/>
  <c r="F124" i="5"/>
  <c r="E107" i="10"/>
  <c r="E104" i="10"/>
  <c r="E100" i="10"/>
  <c r="E97" i="10"/>
  <c r="E92" i="10"/>
  <c r="E88" i="10"/>
  <c r="E204" i="9"/>
  <c r="E201" i="9"/>
  <c r="F134" i="5"/>
  <c r="E181" i="9"/>
  <c r="F177" i="9"/>
  <c r="F172" i="9"/>
  <c r="E172" i="9"/>
  <c r="E79" i="10"/>
  <c r="E63" i="10"/>
  <c r="E59" i="10"/>
  <c r="E137" i="9"/>
  <c r="E157" i="9"/>
  <c r="E159" i="9"/>
  <c r="E83" i="10"/>
  <c r="E75" i="10"/>
  <c r="E71" i="10"/>
  <c r="E67" i="10"/>
  <c r="E55" i="10"/>
  <c r="E54" i="10"/>
  <c r="E53" i="10"/>
  <c r="E52" i="10"/>
  <c r="E45" i="10"/>
  <c r="E41" i="10"/>
  <c r="E25" i="10"/>
  <c r="E30" i="10"/>
  <c r="E23" i="10"/>
  <c r="E19" i="10"/>
  <c r="E10" i="10"/>
  <c r="E14" i="10"/>
  <c r="E6" i="10"/>
  <c r="E165" i="9"/>
  <c r="E153" i="9"/>
  <c r="E149" i="9"/>
  <c r="E145" i="9"/>
  <c r="E141" i="9"/>
  <c r="E36" i="10"/>
  <c r="E34" i="10"/>
  <c r="E112" i="5"/>
  <c r="E110" i="5"/>
  <c r="E104" i="5"/>
  <c r="E101" i="5"/>
  <c r="E96" i="5"/>
  <c r="E92" i="5"/>
  <c r="E88" i="5"/>
  <c r="E83" i="5"/>
  <c r="E78" i="5"/>
  <c r="E75" i="5"/>
  <c r="E70" i="5"/>
  <c r="E69" i="5"/>
  <c r="E68" i="5"/>
  <c r="E67" i="5"/>
  <c r="E61" i="5"/>
  <c r="E56" i="5"/>
  <c r="E55" i="5"/>
  <c r="E54" i="5"/>
  <c r="E53" i="5"/>
  <c r="E46" i="5"/>
  <c r="E41" i="5"/>
  <c r="E36" i="5"/>
  <c r="E28" i="5"/>
  <c r="E16" i="5"/>
  <c r="D10" i="5"/>
  <c r="E12" i="5"/>
  <c r="E7" i="5"/>
  <c r="E18" i="5"/>
  <c r="F55" i="10"/>
  <c r="C495" i="2" l="1"/>
</calcChain>
</file>

<file path=xl/sharedStrings.xml><?xml version="1.0" encoding="utf-8"?>
<sst xmlns="http://schemas.openxmlformats.org/spreadsheetml/2006/main" count="7395" uniqueCount="2788">
  <si>
    <t>STM01 A1 Wylde Land Acquisition</t>
  </si>
  <si>
    <t>6005.0122.5810.5125.0000</t>
  </si>
  <si>
    <t>6005.6005.1000.0000.0000</t>
  </si>
  <si>
    <t xml:space="preserve">           Cash  -  STM01 A1 Wylde Land</t>
  </si>
  <si>
    <t>Close old Bonding balance</t>
  </si>
  <si>
    <t>0001.0199.5200.0414.2000</t>
  </si>
  <si>
    <t>General Fund - Other Financing Uses</t>
  </si>
  <si>
    <t>5099.5099.1337.0000.0000</t>
  </si>
  <si>
    <t>5099.5099.1330.0000.0000</t>
  </si>
  <si>
    <t>0011.0011.2900.2905</t>
  </si>
  <si>
    <t>Total</t>
  </si>
  <si>
    <t>Water - Commitment</t>
  </si>
  <si>
    <t>Motor Vehicle - Abatement</t>
  </si>
  <si>
    <t>0001.0800.5621.3621.0000</t>
  </si>
  <si>
    <t>Fund Balance Designated for Appropriation - SNOW &amp; ICE</t>
  </si>
  <si>
    <t>Certified Free Cash</t>
  </si>
  <si>
    <t>0001.0001.1220.2013.0000</t>
  </si>
  <si>
    <t>0001.0001.3570</t>
  </si>
  <si>
    <t>Fund Balance Reserved for Overlay Surplus</t>
  </si>
  <si>
    <t>Real Estate Taxes 2009 - Receipts</t>
  </si>
  <si>
    <t xml:space="preserve">   Taxes Paid in Advance </t>
  </si>
  <si>
    <t>R/E Abatement</t>
  </si>
  <si>
    <t>0001.0600.5100.0423.2020</t>
  </si>
  <si>
    <t>0001.0600.5100.0428.2020</t>
  </si>
  <si>
    <t xml:space="preserve"> </t>
  </si>
  <si>
    <t>Date</t>
  </si>
  <si>
    <t xml:space="preserve"> Account #</t>
  </si>
  <si>
    <t>Description</t>
  </si>
  <si>
    <t xml:space="preserve">Debit </t>
  </si>
  <si>
    <t>Credit</t>
  </si>
  <si>
    <t>0001.0800.5621.0000.3641</t>
  </si>
  <si>
    <t>Metro Area Planning Council</t>
  </si>
  <si>
    <t>0001.0800.5621.0000.3642</t>
  </si>
  <si>
    <t>Deferred Revenue - Departmental (Ambulance)</t>
  </si>
  <si>
    <t>0001.0001.4990.0000.0000</t>
  </si>
  <si>
    <t xml:space="preserve">           General Fund - Other Financing Sources</t>
  </si>
  <si>
    <t>FY12 Bond refinance 4/17/12 - close original bonding balance STM2001.</t>
  </si>
  <si>
    <t>Bond Refinance - Close original bonding balance</t>
  </si>
  <si>
    <t>6031.0600.4970.6843.0843</t>
  </si>
  <si>
    <t>Transfer From Other Funds</t>
  </si>
  <si>
    <t xml:space="preserve">Cash - STM 02/06/99 A1 Chickering School  </t>
  </si>
  <si>
    <t>FY12 Bond refinance 4/17/12 - remaining proceed balance less issurance and other cost.</t>
  </si>
  <si>
    <t>6031.6031.1000.0000.0000</t>
  </si>
  <si>
    <t>Trans#</t>
  </si>
  <si>
    <t>0001.0001.1320</t>
  </si>
  <si>
    <t>Ambulance Receivable</t>
  </si>
  <si>
    <t>0001.0001.1329</t>
  </si>
  <si>
    <t>0001.0001.5990</t>
  </si>
  <si>
    <t>Trans</t>
  </si>
  <si>
    <t>8017.8017.1000.0000.0000</t>
  </si>
  <si>
    <t>Cash - OPEB Trust Fund</t>
  </si>
  <si>
    <t>Trans #</t>
  </si>
  <si>
    <t>Deferred Revenue - Motor Vehicle</t>
  </si>
  <si>
    <t>Deferred Revenue - Property Taxes</t>
  </si>
  <si>
    <t xml:space="preserve">       Deferred Revenue - Motor Vehicle</t>
  </si>
  <si>
    <t>0001.0001.1000.0000.0000</t>
  </si>
  <si>
    <t>5090.0600.5700.3317.0000</t>
  </si>
  <si>
    <t>Circuit Breaker - Other Charges</t>
  </si>
  <si>
    <t>5090.5090.1000.0000.0000</t>
  </si>
  <si>
    <t xml:space="preserve">        Circuit Breaker - Cash</t>
  </si>
  <si>
    <t>General Fund  -  Cash</t>
  </si>
  <si>
    <t xml:space="preserve">       Fund Balance Reserved for Expenditures</t>
  </si>
  <si>
    <t xml:space="preserve">         Warrant Comm - Reserve Fund</t>
  </si>
  <si>
    <t>Increase MV13 receipts</t>
  </si>
  <si>
    <t>0001.0146.4150.2013</t>
  </si>
  <si>
    <t>Motor Vehicle 2013 - receipts</t>
  </si>
  <si>
    <t>0001.0001.1260.2013.0000</t>
  </si>
  <si>
    <t>Motor Vehicle 2013 - receivable</t>
  </si>
  <si>
    <t xml:space="preserve"> Decrease MV13 receivable</t>
  </si>
  <si>
    <t>Deferred Revenue - MV</t>
  </si>
  <si>
    <t>To record decrease RE13 receipts &amp; increase MV13 receipts per A/R correction.</t>
  </si>
  <si>
    <t xml:space="preserve">              Cash - General Fund</t>
  </si>
  <si>
    <t>Refinance Proceed Balance</t>
  </si>
  <si>
    <t>0001.0001.1271.0000</t>
  </si>
  <si>
    <t xml:space="preserve">B1 </t>
  </si>
  <si>
    <t>0011.0011.2900.2900</t>
  </si>
  <si>
    <t>0011.0011.2900.2907</t>
  </si>
  <si>
    <t>0011.0011.2900.2908</t>
  </si>
  <si>
    <t>0001.0146.4171.8002</t>
  </si>
  <si>
    <t>Decrease Interest</t>
  </si>
  <si>
    <t>Decrease receivable</t>
  </si>
  <si>
    <t>0011.0011.3700.3770.0000</t>
  </si>
  <si>
    <t>MV Abatement</t>
  </si>
  <si>
    <t>Reclass</t>
  </si>
  <si>
    <t>Increase receivable</t>
  </si>
  <si>
    <t>0001.XXXX.XXXX</t>
  </si>
  <si>
    <t xml:space="preserve">        Dover School - Pur of Serv - Program</t>
  </si>
  <si>
    <t>0001.0001.1233.0000.0000</t>
  </si>
  <si>
    <t>0001.0001.1250</t>
  </si>
  <si>
    <t>Deferred Real Estate CL41A Receivable</t>
  </si>
  <si>
    <t>0001.0001.1251</t>
  </si>
  <si>
    <t xml:space="preserve">        Deferred Revenue - Deferral RE  CL41A</t>
  </si>
  <si>
    <t xml:space="preserve">General Fund </t>
  </si>
  <si>
    <t>5005.5005.1000.0000.0000</t>
  </si>
  <si>
    <t>Police Offduty Details</t>
  </si>
  <si>
    <t>ST Grant COA - Formula</t>
  </si>
  <si>
    <t>To record personal/real estate taxes paid in current year for coming year.</t>
  </si>
  <si>
    <t>Registry of MV Nonrenewal Surcharge</t>
  </si>
  <si>
    <t>0001.0141.5100.0144.1000</t>
  </si>
  <si>
    <t>0001.0001.3581</t>
  </si>
  <si>
    <t>Fund Balance Reserved for Expenditures</t>
  </si>
  <si>
    <t xml:space="preserve">       Unreserved Fund Balance - Surplus</t>
  </si>
  <si>
    <t>0001.0001.3592.0424</t>
  </si>
  <si>
    <t xml:space="preserve">         Reserved Fund Balance - Appropriation - Overlay Deficit </t>
  </si>
  <si>
    <t>Deferred Revenue - Real Estate &amp; Personal Property Taxes</t>
  </si>
  <si>
    <t>Allow For Abate/Exempt Overlay 2009</t>
  </si>
  <si>
    <t xml:space="preserve">Reserved Fund Balance - Appropriation - Overlay Deficit </t>
  </si>
  <si>
    <t>0001.0145.5200.0504.2002</t>
  </si>
  <si>
    <t>Treasurer - Prof Service/Tax Title Exp Via Recap</t>
  </si>
  <si>
    <t>Deferred Revenue - Property Taxes (RE &amp; PP)</t>
  </si>
  <si>
    <t>0001.0001.1261</t>
  </si>
  <si>
    <t>0001.0001.1260.2010</t>
  </si>
  <si>
    <t>x</t>
  </si>
  <si>
    <t>0001.0001.3590</t>
  </si>
  <si>
    <t>Unreserved Fund Balance - Surplus</t>
  </si>
  <si>
    <t>0001.0001.3592.0421</t>
  </si>
  <si>
    <t xml:space="preserve">       Deferred Revenue - Water Charges (1330)</t>
  </si>
  <si>
    <t>0011.0011.2900.2909</t>
  </si>
  <si>
    <t xml:space="preserve">0011.0011.2900 </t>
  </si>
  <si>
    <t xml:space="preserve">               Long Term Debt - Payment Bonds</t>
  </si>
  <si>
    <t>Bonds Authorized/Unissued (Memorandum)</t>
  </si>
  <si>
    <t>Bonds Authorized/Unissued - Offset (Memorandum -Credit)</t>
  </si>
  <si>
    <t>No Entry</t>
  </si>
  <si>
    <t xml:space="preserve">TAILINGS </t>
  </si>
  <si>
    <t>0009.0009.1000.0000.0000</t>
  </si>
  <si>
    <t>X</t>
  </si>
  <si>
    <t>0001.0001.3580</t>
  </si>
  <si>
    <t>Fund Balance Res Encumbrances &amp; Continued Approp</t>
  </si>
  <si>
    <t xml:space="preserve">      Unreserved Fund Balance - Surplus</t>
  </si>
  <si>
    <t xml:space="preserve">Fund Balance - Undesignated </t>
  </si>
  <si>
    <t>CIRCUIT  BREAKER - YEAR END ENTRY</t>
  </si>
  <si>
    <t>0001.0146.4120.2013</t>
  </si>
  <si>
    <t xml:space="preserve">          State Assessments Expense Control</t>
  </si>
  <si>
    <t>Free Cash Certification per State</t>
  </si>
  <si>
    <t>Unreserved Fund Balance Surplue (Undesignated Fund Bal)</t>
  </si>
  <si>
    <t>0001.0001.3591</t>
  </si>
  <si>
    <t xml:space="preserve">         Certified Free Cash</t>
  </si>
  <si>
    <t>Motor Vehicle - Commitment</t>
  </si>
  <si>
    <t>0001.0122.5200.0504.2000</t>
  </si>
  <si>
    <t>0001.0001.1240</t>
  </si>
  <si>
    <t>0001.0001.1242</t>
  </si>
  <si>
    <t>Tax Title Receivable</t>
  </si>
  <si>
    <t xml:space="preserve">        Deferred Revenue - Tax Title</t>
  </si>
  <si>
    <t>5002.5002.1000.0000.0000</t>
  </si>
  <si>
    <t>To record reissue - Cyn Environmental Services, Ck# 45138 from FY2013 on 07/10/13.</t>
  </si>
  <si>
    <t>JE 5126</t>
  </si>
  <si>
    <t>General Fund - Cash</t>
  </si>
  <si>
    <t>0001.0001.1261.0000.0000</t>
  </si>
  <si>
    <t>MBTA (Mass Bay Transportation Authority)</t>
  </si>
  <si>
    <t>0001.0800.5621.0000.3643</t>
  </si>
  <si>
    <t>5002.5002.2010.0000.0000</t>
  </si>
  <si>
    <t xml:space="preserve">Deferred Revenue - Property Taxes </t>
  </si>
  <si>
    <t>0001.0600.5200.0491.2020</t>
  </si>
  <si>
    <t>Increase Deferred Rev</t>
  </si>
  <si>
    <t>0001.0146.4171.8002.0000</t>
  </si>
  <si>
    <t>Deferred Revenue - Real Estate Taxes</t>
  </si>
  <si>
    <t>Decrease RE13 receipts</t>
  </si>
  <si>
    <t>Real Estate Taxes 2013 - receivable</t>
  </si>
  <si>
    <t>Decrease deferred rev.</t>
  </si>
  <si>
    <t>To record increase RE13 receipts &amp; decrease interest receipts.</t>
  </si>
  <si>
    <t>P</t>
  </si>
  <si>
    <t>0001.0146.4120.2014</t>
  </si>
  <si>
    <t>0001.0001.1220.2014</t>
  </si>
  <si>
    <t>Fund Bal Res for Overlay Surplus</t>
  </si>
  <si>
    <t>Close Transfer In/Transfer out Accounts</t>
  </si>
  <si>
    <t>Other Financing Sources (Rev - Transfers In)</t>
  </si>
  <si>
    <t>0001.0001.3590.0000.0000</t>
  </si>
  <si>
    <t xml:space="preserve">             Unreserved Fund Balance - Surplus</t>
  </si>
  <si>
    <t xml:space="preserve">             Other Financing Uses (Exps - Transfers Out)</t>
  </si>
  <si>
    <t xml:space="preserve">       Fund Balance Designated for Appropriation - SNOW &amp; ICE</t>
  </si>
  <si>
    <t>Tax Deferral</t>
  </si>
  <si>
    <t>0001.0001.2010.0000.0000</t>
  </si>
  <si>
    <t>5056.5056.2010.0000.0000</t>
  </si>
  <si>
    <t>5056.5056.1000.0000.0000</t>
  </si>
  <si>
    <t>5005.5005.2010.0000.0000</t>
  </si>
  <si>
    <t>Cash - General Fund</t>
  </si>
  <si>
    <t>Cash</t>
  </si>
  <si>
    <t>Town of Dover</t>
  </si>
  <si>
    <t>Summary</t>
  </si>
  <si>
    <t>0001.0001.1000</t>
  </si>
  <si>
    <t>Transfer From Other Fund - Gen Fund</t>
  </si>
  <si>
    <t>0001.0131.5700.0723.5123</t>
  </si>
  <si>
    <t>0009.0009.4999.2160.0000</t>
  </si>
  <si>
    <t xml:space="preserve">        Tailings - Receipts - Voided Chks</t>
  </si>
  <si>
    <t>Agency - Tailings - Cash</t>
  </si>
  <si>
    <t>0001.0001.1233</t>
  </si>
  <si>
    <t>0001.0001.1233.0000</t>
  </si>
  <si>
    <t>0001.0001.1230.2009</t>
  </si>
  <si>
    <t>Liability a/c in current year and reverse a/c in coming year.</t>
  </si>
  <si>
    <t xml:space="preserve">Unreserved Fund Balance/Surplus </t>
  </si>
  <si>
    <t xml:space="preserve">       Fund Balance Reserved for Encumbrances</t>
  </si>
  <si>
    <t>0001.0800.5621.0000.3639</t>
  </si>
  <si>
    <t>Mosquito Control Projects</t>
  </si>
  <si>
    <t>0001.0800.5621.0000.3640</t>
  </si>
  <si>
    <t>Air Polution Control District</t>
  </si>
  <si>
    <t>0001.0146.4171.8000</t>
  </si>
  <si>
    <t>Deferred Revenue - R/E &amp; PP</t>
  </si>
  <si>
    <t xml:space="preserve">            0001.0001.3592.0424</t>
  </si>
  <si>
    <t>0001.0001.1220.2012.0000</t>
  </si>
  <si>
    <t>0001.0001.5990.0000.0000</t>
  </si>
  <si>
    <t xml:space="preserve">Tax Title - Disclaimer </t>
  </si>
  <si>
    <t>FY2012 Real Estate Receivable</t>
  </si>
  <si>
    <t>0001.0001.1242.0000.0000</t>
  </si>
  <si>
    <t xml:space="preserve">               Deferred Revenue - Property Taxes </t>
  </si>
  <si>
    <t>Deferred Revenue - Tax Title</t>
  </si>
  <si>
    <t>0001.0001.1240.0000.0000</t>
  </si>
  <si>
    <t xml:space="preserve">                Tax Title Receivable</t>
  </si>
  <si>
    <t>To record FY12 Tax Title Disclaimer - parcel 12-169A per Treasurer letter.</t>
  </si>
  <si>
    <t>JE5137</t>
  </si>
  <si>
    <t>Water Commit</t>
  </si>
  <si>
    <t>MV Commit</t>
  </si>
  <si>
    <t>Increase Taxes</t>
  </si>
  <si>
    <t>Tailing reissue</t>
  </si>
  <si>
    <t>Add to Tax Title</t>
  </si>
  <si>
    <t>Reserve Transfer</t>
  </si>
  <si>
    <t>Prop Foreclsed</t>
  </si>
  <si>
    <t>0001.0001.1241.0000.0000</t>
  </si>
  <si>
    <t>Tax Possessions</t>
  </si>
  <si>
    <t xml:space="preserve">            Tax Liens </t>
  </si>
  <si>
    <t>0001.0199.5200.0416.2000</t>
  </si>
  <si>
    <t>0001.0001.1241</t>
  </si>
  <si>
    <t>0001.0146.4120.2014.0000</t>
  </si>
  <si>
    <t>Transfer to Other Funds - General Fund</t>
  </si>
  <si>
    <t>Other Financing Sources</t>
  </si>
  <si>
    <t>CLOSE:   CAPITAL ARTICLES</t>
  </si>
  <si>
    <t>6137.0220.5960.6150.0000</t>
  </si>
  <si>
    <t>General Fund - Cash   xfer from #6137 Fire Dept.</t>
  </si>
  <si>
    <t>6137.6137.1000.0000</t>
  </si>
  <si>
    <t>6116.0231.5960.6119.0000</t>
  </si>
  <si>
    <t>General Fund - Cash   xfer from #6116 Ambulance</t>
  </si>
  <si>
    <t>6116.6116.1000.0000</t>
  </si>
  <si>
    <t>5101.5101.1000.0000.0000</t>
  </si>
  <si>
    <t>Decrease receipts</t>
  </si>
  <si>
    <t>Increase receipts</t>
  </si>
  <si>
    <t>Increase Deferred</t>
  </si>
  <si>
    <t xml:space="preserve"> Decrease AR</t>
  </si>
  <si>
    <t>0001.0001.1220.2014.0000</t>
  </si>
  <si>
    <t>Correction - A/R Receipts</t>
  </si>
  <si>
    <t>Real Estate 2013 - tax receipts #014-061</t>
  </si>
  <si>
    <t>MV2013 - Interest receipts</t>
  </si>
  <si>
    <t>0001.0146.4172.8010.0000</t>
  </si>
  <si>
    <t>MV2013 - receivable</t>
  </si>
  <si>
    <t>Deferred Revenue - MV Taxes</t>
  </si>
  <si>
    <t>JE 5262</t>
  </si>
  <si>
    <t>JE 5263</t>
  </si>
  <si>
    <t>To record decrease RE14 receipts &amp; increase RE13 receipts per A/R correction.</t>
  </si>
  <si>
    <t>Real Estate 2014 - tax receipts #014-051</t>
  </si>
  <si>
    <t>Real Estate Taxes 2014 - receivable</t>
  </si>
  <si>
    <t>Real Estate 2013 receivable</t>
  </si>
  <si>
    <t>Real Estate  - Interest receipts</t>
  </si>
  <si>
    <t xml:space="preserve">RE 2013 - Receipts </t>
  </si>
  <si>
    <t>RE2013 - receipts</t>
  </si>
  <si>
    <t>JE 5264</t>
  </si>
  <si>
    <t xml:space="preserve"> Decrease receivable</t>
  </si>
  <si>
    <t xml:space="preserve">       Ambulance Receivable</t>
  </si>
  <si>
    <t>Write-offs</t>
  </si>
  <si>
    <t>To record Comcast write-offs per report for Dec 2013.</t>
  </si>
  <si>
    <t>JE 5282</t>
  </si>
  <si>
    <t>AMBULANCE  - 3rd Qtr - WRITE OFFS</t>
  </si>
  <si>
    <t xml:space="preserve">TAX DEFERRAL </t>
  </si>
  <si>
    <t>0001.0810.4620.0000.0000</t>
  </si>
  <si>
    <t xml:space="preserve">Tax Deferral </t>
  </si>
  <si>
    <t>0001.0001.3570.0000.0000</t>
  </si>
  <si>
    <t>5074.5074.1000.0000.0000</t>
  </si>
  <si>
    <t>COA Gift/Donation</t>
  </si>
  <si>
    <t xml:space="preserve">      Warrant Payable - Payroll P27 Ck date 7/16/14</t>
  </si>
  <si>
    <t>5074.5074.2010.0000.0000</t>
  </si>
  <si>
    <t>To record reclass P27 - Payroll cash posted 6/30/14 should be dated 7/16/14.</t>
  </si>
  <si>
    <t>Setup Account Payable for Warrant G54 - Cash posted 6/30/14 s/b Ck 7/9/14</t>
  </si>
  <si>
    <t>Agency (SAA 344 + FSA 3368.95)</t>
  </si>
  <si>
    <t>School Lunch</t>
  </si>
  <si>
    <t>0009.0009.2010.0000.0000</t>
  </si>
  <si>
    <t>To record reclass G54 Prepaids &amp; Wire Transfers - cash posted 6/30/14 should be dated 7/9/14.</t>
  </si>
  <si>
    <t>0001.0199.5200.0409.2000</t>
  </si>
  <si>
    <t>DEFERRED REVENUE-M.V.E.</t>
  </si>
  <si>
    <t>DEFERRED REVENUE-PROPERTY TAX</t>
  </si>
  <si>
    <t>0001.0001.1220.2015</t>
  </si>
  <si>
    <t>0001.0001.1230.2015</t>
  </si>
  <si>
    <t>0001.0001.1260.2015</t>
  </si>
  <si>
    <t>MOTOR VEHICLE EXCISE TAX REC.2015</t>
  </si>
  <si>
    <t>REAL ESTATE TAXES.2015</t>
  </si>
  <si>
    <t>OTHER DEPARTMENTAL:.MISC - COPIES - ETC</t>
  </si>
  <si>
    <t>0001.0970.4899.3990</t>
  </si>
  <si>
    <t>OTHER CHARGES FOR SERVICES:.POLICE-DETAILS ADMIN FEES</t>
  </si>
  <si>
    <t>5005.5005.2654</t>
  </si>
  <si>
    <t>DEFERRED REVENUE-POLICE OFFDUTY DETAILS</t>
  </si>
  <si>
    <t>Jan/receipts</t>
  </si>
  <si>
    <t>6501.6501.1000.0000.0000</t>
  </si>
  <si>
    <t>Cash - BANS - Snyder Prop/61A Acquisition</t>
  </si>
  <si>
    <t>6501.6501.2720.0000.0000</t>
  </si>
  <si>
    <t xml:space="preserve">                  BANS Payable </t>
  </si>
  <si>
    <t>BANS proceeds</t>
  </si>
  <si>
    <t>To record BANS proceed - Jan cash receipts/Snyder Prop acquisition.</t>
  </si>
  <si>
    <t>Cash  - BANS premium</t>
  </si>
  <si>
    <t xml:space="preserve">                  Other Financing sources </t>
  </si>
  <si>
    <t>BANS Premium</t>
  </si>
  <si>
    <t>To record BANS proceeds - premium receipt - Jan15.</t>
  </si>
  <si>
    <t>6501.0122.5960.6145.0000</t>
  </si>
  <si>
    <t>B2-Amend</t>
  </si>
  <si>
    <t>Real Estate - Rollback Commitment</t>
  </si>
  <si>
    <t xml:space="preserve">       FY2015 Real Estate Tax Receivable</t>
  </si>
  <si>
    <t>To record Tax Deferral Ch 59, Sec 5, Clause 41A; FY15 RE taxes - Tax bill #1239, Law, MJ.</t>
  </si>
  <si>
    <t>Res. Abatements/Exempt - Overlay 2015</t>
  </si>
  <si>
    <t>PP Abatement</t>
  </si>
  <si>
    <t>5066.5066.1000.0000.0000</t>
  </si>
  <si>
    <t>0001.0970.4899.3990.0000</t>
  </si>
  <si>
    <t>0001.0231.5100.0112.1000</t>
  </si>
  <si>
    <t>Setup Accounts Payable for P27 - Cash posted 6/30/14 should be 7/16/14</t>
  </si>
  <si>
    <t>JE 5334</t>
  </si>
  <si>
    <t>JE 5335</t>
  </si>
  <si>
    <t xml:space="preserve">      Warrant Payable - Invoice G54 Ck date 7/9/14</t>
  </si>
  <si>
    <t>Close 6/30/14</t>
  </si>
  <si>
    <t>JE 5354</t>
  </si>
  <si>
    <t>To record capital articles closed per Fire Dept. request letter.</t>
  </si>
  <si>
    <t>JE 5355</t>
  </si>
  <si>
    <t>To record capital articles closed per Ambulance Dept. request letter.</t>
  </si>
  <si>
    <t>6183.0220.5960.6192.0000</t>
  </si>
  <si>
    <t>JE 5356</t>
  </si>
  <si>
    <t>6183.6183.1000.0000</t>
  </si>
  <si>
    <t>CLOSE:   AGENCY ACCOUNTS</t>
  </si>
  <si>
    <t>0009.0175.5960.3345.0000.0000</t>
  </si>
  <si>
    <t>Close Agency a/c</t>
  </si>
  <si>
    <t>JE 5358</t>
  </si>
  <si>
    <t>Agency Fund - Cash</t>
  </si>
  <si>
    <t>General Fund - Cash     Planning Brd/Stone Gate</t>
  </si>
  <si>
    <t>0009.0519.5960.3372.0000.0000</t>
  </si>
  <si>
    <t>JE 5359</t>
  </si>
  <si>
    <t>General Fund - Cash     Thomas Battel</t>
  </si>
  <si>
    <t>Arts Cultural Council - Interest YE Adjustment</t>
  </si>
  <si>
    <t>0001.0145.4820.8808</t>
  </si>
  <si>
    <t>Interest on Deposits - Depository/Citizens</t>
  </si>
  <si>
    <t>Adj Interest YE</t>
  </si>
  <si>
    <t>JE 5365</t>
  </si>
  <si>
    <t xml:space="preserve">            Cash</t>
  </si>
  <si>
    <t>5045.5045.1000.0000</t>
  </si>
  <si>
    <t>5045.0540.4820.3220</t>
  </si>
  <si>
    <t xml:space="preserve">            Interest on Deposit - Cultural Council </t>
  </si>
  <si>
    <t>To record Investment Income adjustment 6/30/13 per Treasurer.</t>
  </si>
  <si>
    <t>MV commit</t>
  </si>
  <si>
    <t>Foreclosure</t>
  </si>
  <si>
    <t>RE Exemption</t>
  </si>
  <si>
    <t>RE abatement</t>
  </si>
  <si>
    <t>YEAR END  -  TO DO</t>
  </si>
  <si>
    <t>PENALTY/INT-PROPERTY TAX.P.P.-INTEREST</t>
  </si>
  <si>
    <t>PENALTY/INT-PROPERTY TAX.P.P.-CHARGES/DEMANDS</t>
  </si>
  <si>
    <t>PENALTY/INT-PROPERTY TAX.R.E.-INTEREST</t>
  </si>
  <si>
    <t>PENALTY/INT-PROPERTY TAX.R.E.-CHARGES/DEMANDS</t>
  </si>
  <si>
    <t>PENALTY/INT-EXCISE.M.V.E.-INTEREST</t>
  </si>
  <si>
    <t>PENALTY/INT-EXCISE.M.V.E.-CHARGES/DEMANDS</t>
  </si>
  <si>
    <t>PENALTY/INT-TAX TITLE.TAX TITLE ADDITIONAL INTEREST</t>
  </si>
  <si>
    <t>PENALTY/INT-TAX TITLE.TAX TITLE ADDITIONAL CHARGES</t>
  </si>
  <si>
    <t>OTHER CHARGES FOR SERVICES:.POLICE-INSUR ACCIDENT REPORTS</t>
  </si>
  <si>
    <t>OTHER CHARGES FOR SERVICES:.POLICE-PARKING TICKETS</t>
  </si>
  <si>
    <t>OTHER CHARGES FOR SERVICES:.FIRE-OIL BURNER INSPECTIONS</t>
  </si>
  <si>
    <t>OTHER CHARGES FOR SERVICES:.FIRE-SMOKE INSPECTIONS</t>
  </si>
  <si>
    <t>OTHER CHARGES FOR SERVICES:.FIRE-OTHER CHARGES</t>
  </si>
  <si>
    <t>OTHER CHARGES FOR SERVICES:.AMBULANCE</t>
  </si>
  <si>
    <t>FEES.CABLE FRANCHISE FEES</t>
  </si>
  <si>
    <t>FEES.TREAS/COLL-BAD CHECK FEES</t>
  </si>
  <si>
    <t>FEES.COLLECTOR DEPUTY FEES</t>
  </si>
  <si>
    <t>FEES.CONSERVATION-APPLICATION FEES</t>
  </si>
  <si>
    <t>FEES.CONSERVATION-CONSULTANT FEES</t>
  </si>
  <si>
    <t>FEES.CONSERVATION-PUBLICATIONS FEES</t>
  </si>
  <si>
    <t>FEES.CONSERVATION-RECORDING FEES</t>
  </si>
  <si>
    <t>FEES.PLANNING BOARD-APPLICATION FEE</t>
  </si>
  <si>
    <t>FEES.BD OF APPEALS-APPLICATION FEES</t>
  </si>
  <si>
    <t>FEES.BUILDING DEPT-FILING FEES</t>
  </si>
  <si>
    <t>FEES.ENGINEERING-INSPECTIONS</t>
  </si>
  <si>
    <t>FEES.BD OF HEALTH-TOBACCO VIOLATION</t>
  </si>
  <si>
    <t>RENTALS.RENTAL--TOWER</t>
  </si>
  <si>
    <t>RENTALS.RENTAL--POST OFFICE</t>
  </si>
  <si>
    <t>RENTALS.RENTAL--CHILD DEVELOPMT CENTER</t>
  </si>
  <si>
    <t>RENTALS.RENTAL--ERIN SCHOOL OF DANCE</t>
  </si>
  <si>
    <t>RENTALS.RENTAL--PARENT TALK</t>
  </si>
  <si>
    <t>DEPARTMENTAL-LIBRARIES.LIBRARY FINES</t>
  </si>
  <si>
    <t>DEPARTMENTAL-LIBRARIES.LOST LIBRARY BOOKS</t>
  </si>
  <si>
    <t>DEPARTMENTAL-CEMETERIES.CEMETERY-FOUNDATIONS</t>
  </si>
  <si>
    <t>DEPARTMENTAL-CEMETERIES.CEMETERY-SET MARKER</t>
  </si>
  <si>
    <t>DEPARTMENTAL-CEMETERIES.SURCHARGE</t>
  </si>
  <si>
    <t>0001.0145.4379.8499.0000</t>
  </si>
  <si>
    <t>OTHER DEPARTMENTAL:.M.L.C.</t>
  </si>
  <si>
    <t>OTHER DEPARTMENTAL:.SALE OF PUBLICATIONS</t>
  </si>
  <si>
    <t>OTHER DEPARTMENTAL:.TOWN CLERK-DOG LICENSES &amp; FEES</t>
  </si>
  <si>
    <t>OTHER DEPARTMENTAL:.TOWN CLERK-BIRTH CERTIFICATES</t>
  </si>
  <si>
    <t>OTHER DEPARTMENTAL:.TOWN CLERK-DEATH CERTIFICATES</t>
  </si>
  <si>
    <t>OTHER DEPARTMENTAL:.TOWN CLERK MARR CERT</t>
  </si>
  <si>
    <t>OTHER DEPARTMENTAL:.TOWN CLERK MARR LIC</t>
  </si>
  <si>
    <t>OTHER DEPARTMENTAL:.TOWN CLERK-REGISTERED CERTIFIC</t>
  </si>
  <si>
    <t>OTHER DEPARTMENTAL:.TOWN CLERK-CITATIONS</t>
  </si>
  <si>
    <t>OTHER DEPARTMENTAL:.TOWN CLERK-OTHER RECEIPTS</t>
  </si>
  <si>
    <t>OTHER DEPARTMENTAL:.SANITATION-RECYCLING</t>
  </si>
  <si>
    <t>OTHER DEPARTMENTAL:.BD OF HEALTH-ADMIN FEES</t>
  </si>
  <si>
    <t>OTHER LICENSES &amp; PERMITS:.BUILDING PERMITS</t>
  </si>
  <si>
    <t>OTHER LICENSES &amp; PERMITS:.BUILDING-SWIMMING POOL PERMITS</t>
  </si>
  <si>
    <t>OTHER LICENSES &amp; PERMITS:.GAS PERMIT FEES</t>
  </si>
  <si>
    <t>OTHER LICENSES &amp; PERMITS:.PLUMBING PERMIT FEES</t>
  </si>
  <si>
    <t>OTHER LICENSES &amp; PERMITS:.WIRING PERMIT FEES</t>
  </si>
  <si>
    <t>OTHER LICENSES &amp; PERMITS:.HWY-STREET OPEN PERMITS</t>
  </si>
  <si>
    <t>OTHER LICENSES &amp; PERMITS:.SANITATION-DUMP PERMITS</t>
  </si>
  <si>
    <t>OTHER LICENSES &amp; PERMITS:.BD OF HEALTH-DAY CAMP LICENSES</t>
  </si>
  <si>
    <t>OTHER LICENSES &amp; PERMITS:.BD OF HEALTH-FOOD SERVC PERMIT</t>
  </si>
  <si>
    <t>OTHER LICENSES &amp; PERMITS:.DISPOSAL INSTALLERS PERMIT</t>
  </si>
  <si>
    <t>OTHER LICENSES &amp; PERMITS:.SEPTAGE HAULERS PERMIT</t>
  </si>
  <si>
    <t>COURT FINES:.COURT FINES</t>
  </si>
  <si>
    <t>COURT FINES:.REGISTRY SURCHARGE &amp; RELEASE</t>
  </si>
  <si>
    <t>INTEREST ON DEPOSITS.FLEET/GENERAL</t>
  </si>
  <si>
    <t>INTEREST ON DEPOSITS.MELLON BANK</t>
  </si>
  <si>
    <t>INTEREST ON DEPOSITS.FIRST TRADE UNION BANK</t>
  </si>
  <si>
    <t>INTEREST ON DEPOSITS.CITIZENS DEPOSITORY</t>
  </si>
  <si>
    <t>INTEREST ON DEPOSITS.PAINE WEBBER</t>
  </si>
  <si>
    <t>INTEREST ON DEPOSITS.CENTURY BANK</t>
  </si>
  <si>
    <t>INTEREST ON DEPOSITS.ROCKLAND TRUST</t>
  </si>
  <si>
    <t>INTEREST ON DEPOSITS.EASTERN BANK</t>
  </si>
  <si>
    <t>INTEREST ON DEPOSITS.UNIBANK</t>
  </si>
  <si>
    <t>INTEREST ON DEPOSITS.UNIBANK-UNIPAY</t>
  </si>
  <si>
    <t>INTEREST ON DEPOSITS.FIRST FEDERAL SAVINGS</t>
  </si>
  <si>
    <t>0001.0146.4120.2015.0000</t>
  </si>
  <si>
    <t>TAX LIENS.COMM INT ON LIENS ADDED TO TAX</t>
  </si>
  <si>
    <t>TAX TITLES</t>
  </si>
  <si>
    <t>CHS: ABTS TO ELDERLY</t>
  </si>
  <si>
    <t>CHS: STATE-OWNED LAND</t>
  </si>
  <si>
    <t>CHS: CHAPTER 70 SCHOOL AID</t>
  </si>
  <si>
    <t>CHS: SCHOOL CONSTRUCTION</t>
  </si>
  <si>
    <t xml:space="preserve">            0001.0001.3592.0420</t>
  </si>
  <si>
    <t xml:space="preserve">            0001.0001.3592.0429</t>
  </si>
  <si>
    <t xml:space="preserve">         Reserved Fund Balance - Appropriation Deficit - Ambulance</t>
  </si>
  <si>
    <t>0001.0001.1230.2011.0000</t>
  </si>
  <si>
    <t>Res Abatement/Exemption - Overlay 2011</t>
  </si>
  <si>
    <t>0001.0146.4110.2015</t>
  </si>
  <si>
    <t>Personal Propery - Interest</t>
  </si>
  <si>
    <t>0001.0001.1210.2015.0000</t>
  </si>
  <si>
    <t>Personal Property - Receivable 2015</t>
  </si>
  <si>
    <t>To record decrease PP15 receipts &amp; increase PP Interest per A/R correction.</t>
  </si>
  <si>
    <t>Personal Property 2015 -  receipts #015-021</t>
  </si>
  <si>
    <t>Decrease Recpt</t>
  </si>
  <si>
    <t>Increase Interest</t>
  </si>
  <si>
    <t>Increase AR</t>
  </si>
  <si>
    <t>Decrease Def</t>
  </si>
  <si>
    <t>To record decrease PP Interest &amp; increase PP receipts per A/R correction.</t>
  </si>
  <si>
    <t>Personal Property 2015 -  receipts #015-037</t>
  </si>
  <si>
    <t>Increase Receipts</t>
  </si>
  <si>
    <t>Increase Def</t>
  </si>
  <si>
    <t>Decrease AR</t>
  </si>
  <si>
    <t>JE 5578</t>
  </si>
  <si>
    <t>JE 5579</t>
  </si>
  <si>
    <t>Real Estate - Interest</t>
  </si>
  <si>
    <t>Real Estate 2014 -  receipts #2015-025</t>
  </si>
  <si>
    <t>Real Estate - Receivable 2014</t>
  </si>
  <si>
    <t>To record decrease RE Interest &amp; increase RE receipts per A/R correction.</t>
  </si>
  <si>
    <t>Real Estate 2014 -  receipts #2015-032</t>
  </si>
  <si>
    <t xml:space="preserve">JE </t>
  </si>
  <si>
    <t>JE</t>
  </si>
  <si>
    <t>cash retraction</t>
  </si>
  <si>
    <t>To record Exemption #29, De Baintner I. FY15.</t>
  </si>
  <si>
    <t>FY15 MV Excise</t>
  </si>
  <si>
    <t xml:space="preserve">           Deferred Revenue - Motor Vehicle</t>
  </si>
  <si>
    <t>Motor Vehicle - Commitment #3</t>
  </si>
  <si>
    <t>To record Commitment #3 - Motor Vehicle for FY15.</t>
  </si>
  <si>
    <t>"Tax Deferral - R/E15 - #1239"</t>
  </si>
  <si>
    <t>Tax JE5522</t>
  </si>
  <si>
    <t>Add Int</t>
  </si>
  <si>
    <t>Tax Title to Foreclosure (Possession)</t>
  </si>
  <si>
    <t>JE 5599</t>
  </si>
  <si>
    <t>To record 18, 16, 20 Grand Hill Dr - Tax Title to foreclosure (Possession) per Collector.</t>
  </si>
  <si>
    <t>JE 5600</t>
  </si>
  <si>
    <t>JE 5602</t>
  </si>
  <si>
    <t>JE 5603</t>
  </si>
  <si>
    <t xml:space="preserve">Circuit Breaker </t>
  </si>
  <si>
    <t xml:space="preserve">Town of Dover          </t>
  </si>
  <si>
    <t>6240.6240.1000.0000.0000</t>
  </si>
  <si>
    <t>5024.0600.5100.3110.0000</t>
  </si>
  <si>
    <t>0001.0541.5400.0320.2000</t>
  </si>
  <si>
    <t>0001.0600.5200.0412.2020</t>
  </si>
  <si>
    <t>0001.0001.1220.2016.0000</t>
  </si>
  <si>
    <t xml:space="preserve">Tailing </t>
  </si>
  <si>
    <t>JE 5752</t>
  </si>
  <si>
    <t>0001.0423.5700.0317.2030</t>
  </si>
  <si>
    <t>General Fund -  Other Financing Sources</t>
  </si>
  <si>
    <t>0001.0162.5200.0505.2000</t>
  </si>
  <si>
    <t>Deferred Revenue - Property Tax</t>
  </si>
  <si>
    <t xml:space="preserve">Tax Title </t>
  </si>
  <si>
    <t>Deferred Revenue - Tax Title/Possession</t>
  </si>
  <si>
    <t>Sherborn</t>
  </si>
  <si>
    <t>0001.0146.4120.2016</t>
  </si>
  <si>
    <t xml:space="preserve">Assessors - Salary Property Tax Work-Off </t>
  </si>
  <si>
    <t xml:space="preserve">Senior </t>
  </si>
  <si>
    <t>Work-Off</t>
  </si>
  <si>
    <t>0001.0001.1230.2016</t>
  </si>
  <si>
    <t>Abatement - Personal Property</t>
  </si>
  <si>
    <t>5029.5029.1000.0000.0000</t>
  </si>
  <si>
    <t>0001.0001.1270.2016</t>
  </si>
  <si>
    <t>0001.0001.1220.2016</t>
  </si>
  <si>
    <t>Commitment</t>
  </si>
  <si>
    <t>Abatement - RE</t>
  </si>
  <si>
    <t>Exemption - RE</t>
  </si>
  <si>
    <t>0001.0001.1260.2016</t>
  </si>
  <si>
    <t>MOTOR VEHICLE EXCISE TAX REC.2016</t>
  </si>
  <si>
    <t>Abatement - MV</t>
  </si>
  <si>
    <t>RECLASS</t>
  </si>
  <si>
    <t>5007.0600.4200.3015.0000</t>
  </si>
  <si>
    <t>5007.5007.1000.0000.0000</t>
  </si>
  <si>
    <t>5066.0610.5700.3319.0000</t>
  </si>
  <si>
    <t>Commit Sept</t>
  </si>
  <si>
    <t>Commit Jan</t>
  </si>
  <si>
    <t>To record commitment - net of contractual allowances Jan 2016.</t>
  </si>
  <si>
    <t>Commit Feb</t>
  </si>
  <si>
    <t>To record negative commitment - net of contractual allowances Feb 2016.</t>
  </si>
  <si>
    <t>Commit Mar</t>
  </si>
  <si>
    <t>To record commitment - net of contractual allowances Mar 2016.</t>
  </si>
  <si>
    <t>Commit Apr</t>
  </si>
  <si>
    <t>To record negative commitment - net of contractual allowances Apr 2016.</t>
  </si>
  <si>
    <t>Commit May</t>
  </si>
  <si>
    <t>To record commitment - net of contractual allowances May 2016.</t>
  </si>
  <si>
    <t>Apr16</t>
  </si>
  <si>
    <t>To record cash retraction - per Comstar April 2016 report.</t>
  </si>
  <si>
    <t>JE 5869</t>
  </si>
  <si>
    <t>JE 5870</t>
  </si>
  <si>
    <t>JE 5871</t>
  </si>
  <si>
    <t>JE 5872</t>
  </si>
  <si>
    <t>JE 5873</t>
  </si>
  <si>
    <t>JE 5874</t>
  </si>
  <si>
    <t>5024.5024.1000.0000.0000</t>
  </si>
  <si>
    <t>5026.5026.1000.0000.0000</t>
  </si>
  <si>
    <t>Abatement - MV16</t>
  </si>
  <si>
    <t>0001.0001.1260.2016.0000</t>
  </si>
  <si>
    <t>JE 5894</t>
  </si>
  <si>
    <t>To record ABATEMENT #77-85  MV16</t>
  </si>
  <si>
    <t>School Choice</t>
  </si>
  <si>
    <t>0001.0800.5621.0000.3638</t>
  </si>
  <si>
    <t>State Assessment - Expense Control</t>
  </si>
  <si>
    <t>CHS:  Chapter 70 School Aid</t>
  </si>
  <si>
    <t>To record - Audit JE adjustment - close State Assessment Exp. Control a/c.</t>
  </si>
  <si>
    <t>CHS: ABTS TO BLIND</t>
  </si>
  <si>
    <t>0001.0001.1220.2015.0000</t>
  </si>
  <si>
    <t>Reversed</t>
  </si>
  <si>
    <t>5002.0600.4500.3005.0000</t>
  </si>
  <si>
    <t>0001.0220.5200.0403.2000</t>
  </si>
  <si>
    <t>0001.0220.5810.0319.2000</t>
  </si>
  <si>
    <t>None</t>
  </si>
  <si>
    <t>BANS  -  Receipt  - 01/31/15</t>
  </si>
  <si>
    <t>MOTOR VEHICLE EXCISE.2016</t>
  </si>
  <si>
    <t>FEES.ASSESSOR - CH 59 SEC 38D</t>
  </si>
  <si>
    <t>INTEREST ON DEPOSITS.BELMONT SAVINGS BANK</t>
  </si>
  <si>
    <t>INTEREST ON DEPOSITS.HARBORONE</t>
  </si>
  <si>
    <t>PERSONAL PROPERTY TAXES.2016</t>
  </si>
  <si>
    <t>REAL ESTATE TAXES.2016</t>
  </si>
  <si>
    <t xml:space="preserve">Free Cash </t>
  </si>
  <si>
    <t>Certified</t>
  </si>
  <si>
    <t>Unpaid Bill</t>
  </si>
  <si>
    <t>B-2  Amend</t>
  </si>
  <si>
    <t>FORECLOSURE</t>
  </si>
  <si>
    <t>Pymt to Dover</t>
  </si>
  <si>
    <t>0001.0146.4172.8011</t>
  </si>
  <si>
    <t>Personal Property 2015 -  receipts #016-27</t>
  </si>
  <si>
    <t>To record increase PP interest &amp; decrease PP15 receipts per A/R correction.</t>
  </si>
  <si>
    <t>JE 5919</t>
  </si>
  <si>
    <t>Real Estate 2015 -  receipts #016-01</t>
  </si>
  <si>
    <t>Real Estate 2014 -  receipts #016-01</t>
  </si>
  <si>
    <t>Decrease Recpt 2015</t>
  </si>
  <si>
    <t>Increase Recpt 2014</t>
  </si>
  <si>
    <t>Real Estate 2014 - receivable</t>
  </si>
  <si>
    <t xml:space="preserve">Real Estate 2015 - Receivable </t>
  </si>
  <si>
    <t>JE 5920</t>
  </si>
  <si>
    <t>Real Estate 2016 -  receipts #2016-031</t>
  </si>
  <si>
    <t>To record decrease R/E Interest &amp; increase R/E receipts per A/R correction.</t>
  </si>
  <si>
    <t>Real Estate 2016 -  receipts #2016-026</t>
  </si>
  <si>
    <t>Decrease Receipts</t>
  </si>
  <si>
    <t>Real Estate - Receivable 2016</t>
  </si>
  <si>
    <t>JE 5921</t>
  </si>
  <si>
    <t>JE 5922</t>
  </si>
  <si>
    <t>re-entry</t>
  </si>
  <si>
    <t>JE 5923</t>
  </si>
  <si>
    <t>JE 5924</t>
  </si>
  <si>
    <t>0001.0422.5200.0504.2000</t>
  </si>
  <si>
    <t>Reserve Fund Transfer</t>
  </si>
  <si>
    <t>To record reclass receipts - R/E Taxes</t>
  </si>
  <si>
    <t>Real Estate Tax Receivable 2014</t>
  </si>
  <si>
    <t>To record Certificate of FY14 Taxes added to Tax Title per Treasurer.</t>
  </si>
  <si>
    <t>To record Certificate of Taxes 2014 bill #1251 added to Tax Title per Treasurer.</t>
  </si>
  <si>
    <t>To record Certificate of Taxes 2014 bill #1074 added to Tax Title per Treasurer.</t>
  </si>
  <si>
    <t>JE 5941</t>
  </si>
  <si>
    <t>JE 5940</t>
  </si>
  <si>
    <t>JE 5939</t>
  </si>
  <si>
    <t>Commit Jun</t>
  </si>
  <si>
    <t>JE 5949</t>
  </si>
  <si>
    <t>To record commitment - net of contractual allowances Jun 2016.</t>
  </si>
  <si>
    <t>Ambulance Commitment</t>
  </si>
  <si>
    <t>AMBULANCE  - WRITE OFFS   4th qtr</t>
  </si>
  <si>
    <t>JE 5950</t>
  </si>
  <si>
    <t>To record Comcast write-offs per Comstar June 2016.</t>
  </si>
  <si>
    <t xml:space="preserve">To record FY16 Circuit Breaker Fund #5090 - General Fund chargback to CB Fund. </t>
  </si>
  <si>
    <t>JE 5952</t>
  </si>
  <si>
    <t>START  HERE</t>
  </si>
  <si>
    <t>0001.0135.5700.0213.2000</t>
  </si>
  <si>
    <t>Cash - E911 Training Grant</t>
  </si>
  <si>
    <t xml:space="preserve">Reclass </t>
  </si>
  <si>
    <t>Reclass - BANS Rollover</t>
  </si>
  <si>
    <t>BANS - Bond Anticipation Notes Rollover</t>
  </si>
  <si>
    <t>6501.0122.5810.6145.0000</t>
  </si>
  <si>
    <t>Other Cap Outlay - Land Acquisition 46 Springdale</t>
  </si>
  <si>
    <t>To reclass BANS rollover to US Bank per Treasurer voucher G27, 12/28/16</t>
  </si>
  <si>
    <t>BANS rollover</t>
  </si>
  <si>
    <t xml:space="preserve">Receipts - Correct R/E16 tax </t>
  </si>
  <si>
    <t>Real Estate 2016 -  Receipts 17-001</t>
  </si>
  <si>
    <t>Real Estate AR  2016</t>
  </si>
  <si>
    <t>JE 6122</t>
  </si>
  <si>
    <t>0001.0001.1220.2017</t>
  </si>
  <si>
    <t>0001.0001.1210.2017</t>
  </si>
  <si>
    <t xml:space="preserve">       FY2016   MV Excise</t>
  </si>
  <si>
    <t>Water Charges FY2017</t>
  </si>
  <si>
    <t>0001.0146.4120.2017</t>
  </si>
  <si>
    <t>0001.0001.1230.2017</t>
  </si>
  <si>
    <t>Tax Title to</t>
  </si>
  <si>
    <t>Possession</t>
  </si>
  <si>
    <t>Tax Liens Receivable</t>
  </si>
  <si>
    <t>To record Tax Title property foreclosed by the Town - W Warwick, Parcel 25/3/T.</t>
  </si>
  <si>
    <t>Boat Excise - Abatement</t>
  </si>
  <si>
    <t>Deferred Revenue - Boat</t>
  </si>
  <si>
    <t>Boat Excise Tax Receivable 2016</t>
  </si>
  <si>
    <t>Abatement</t>
  </si>
  <si>
    <t xml:space="preserve">Boat </t>
  </si>
  <si>
    <t xml:space="preserve">Motor Vehicle - Abatement </t>
  </si>
  <si>
    <t>To record Abatement #133  Boat Excise 2016.</t>
  </si>
  <si>
    <t>Real Estate - Abatement</t>
  </si>
  <si>
    <t xml:space="preserve">       FY2016 MV Excise</t>
  </si>
  <si>
    <t>Res Abatement - Exemption-Overlay 2016</t>
  </si>
  <si>
    <t>Real Estate Tax Receivable 2016</t>
  </si>
  <si>
    <t>To record ABATEMENT #1021 - R/E 2016</t>
  </si>
  <si>
    <t>JE 6131</t>
  </si>
  <si>
    <t>JE 6132</t>
  </si>
  <si>
    <t>JE 6145</t>
  </si>
  <si>
    <t>0001.0001.1260.2014</t>
  </si>
  <si>
    <t>To record Abatement #176-186  Motor Vehicle FY16.</t>
  </si>
  <si>
    <t>To record commitment #2017-03 for Water Charges FY17.</t>
  </si>
  <si>
    <t>JE 6148</t>
  </si>
  <si>
    <t>JE 6149</t>
  </si>
  <si>
    <t>To record reissue Mechanical Air Control, lost check # 57281, pd G49, 6/1/16.</t>
  </si>
  <si>
    <t>OPEB Contribution</t>
  </si>
  <si>
    <t>OPEB</t>
  </si>
  <si>
    <t>Contribution</t>
  </si>
  <si>
    <t>8017.8017.1000.0000</t>
  </si>
  <si>
    <t>8017.0980.4830.9610.0000</t>
  </si>
  <si>
    <t>JE 6150</t>
  </si>
  <si>
    <t>OPEB Trust - Cash</t>
  </si>
  <si>
    <t>Receipt</t>
  </si>
  <si>
    <t>5002.0600.4200.3005.0000</t>
  </si>
  <si>
    <t>Charges for Service - School Lunch Sales</t>
  </si>
  <si>
    <t>Federal Revenue - School Lunch</t>
  </si>
  <si>
    <t>JE 6155</t>
  </si>
  <si>
    <t xml:space="preserve">To record reclass - Federal receipts for School Lunch </t>
  </si>
  <si>
    <t>Cash - Police Details</t>
  </si>
  <si>
    <t>Payroll - Election &amp; Registration</t>
  </si>
  <si>
    <t>Minuteman</t>
  </si>
  <si>
    <t>Reimburse from</t>
  </si>
  <si>
    <t>Programming/Automark - Town Clerk</t>
  </si>
  <si>
    <t>5060.5060.1000.0000.0000</t>
  </si>
  <si>
    <t>Cash - Police Vest</t>
  </si>
  <si>
    <t>5060.0201.4600.3280.0000</t>
  </si>
  <si>
    <t>To record Dec receipt -Police Vest - Federal DOJ via State</t>
  </si>
  <si>
    <t>State Receipt from  Fed DOJ</t>
  </si>
  <si>
    <t>Bans - Bond Anticipation Note</t>
  </si>
  <si>
    <t>0001.0162.5100.0121.1000</t>
  </si>
  <si>
    <t>To record Dec receipt - reimbursement from Minuteman for election.</t>
  </si>
  <si>
    <t>JE 6160</t>
  </si>
  <si>
    <t xml:space="preserve">DOJ </t>
  </si>
  <si>
    <t>Dept of Justice</t>
  </si>
  <si>
    <t>JE 6161</t>
  </si>
  <si>
    <t>JE 6162</t>
  </si>
  <si>
    <t>RENTALS.RENTAL--WHITING ROAD</t>
  </si>
  <si>
    <t>LIEU OF TAXES</t>
  </si>
  <si>
    <t>INTEREST ON DEPOSITS.FLEET/PAYROLL</t>
  </si>
  <si>
    <t>INTEREST ON DEPOSITS.BLUE HILLS BANK</t>
  </si>
  <si>
    <t>PERSONAL PROPERTY TAXES.2017</t>
  </si>
  <si>
    <t>REAL ESTATE TAXES.2017</t>
  </si>
  <si>
    <t>MOTOR VEHICLE EXCISE.2017</t>
  </si>
  <si>
    <t>BOAT EXCISE.2017</t>
  </si>
  <si>
    <t>OTHER CHARGES FOR SERVICES:.POLICE-GUN OR PISTOL PERMITS</t>
  </si>
  <si>
    <t>CHS: ABTS TO VETERANS</t>
  </si>
  <si>
    <t>CHS:UNRESTRICTED GENERAL GOVERNMENT AID</t>
  </si>
  <si>
    <t>0001.0970.4899.3997.0000</t>
  </si>
  <si>
    <t>REAL ESTATE TAX RECEIVABLE.2017</t>
  </si>
  <si>
    <t>6171.0422.5810.6509.0000</t>
  </si>
  <si>
    <t>Chapter 90 Claybrook Rd,Farm St,Glen St</t>
  </si>
  <si>
    <t>6171.6171.1000.0000.0000</t>
  </si>
  <si>
    <t>Cash - Chapter 90 - Claybrook, Farm, Glen St</t>
  </si>
  <si>
    <t>Highway Maint - Professional Serv</t>
  </si>
  <si>
    <t>To record reclass - TL Edwards Inc posted to Gen Fund s/b Chap. 90</t>
  </si>
  <si>
    <t>JE 6158</t>
  </si>
  <si>
    <t>0001.0001.1260.2017</t>
  </si>
  <si>
    <t>MOTOR VEHICLE EXCISE TAX REC.2017</t>
  </si>
  <si>
    <t>To record Motor Vehicle 2016 COMMITMENT #7.</t>
  </si>
  <si>
    <t>To record Motor Vehicle 2017 COMMITMENT #1.</t>
  </si>
  <si>
    <t xml:space="preserve">Commitment - MV  </t>
  </si>
  <si>
    <t>JE 6169</t>
  </si>
  <si>
    <t>JE 6170</t>
  </si>
  <si>
    <t>Commitment - MV</t>
  </si>
  <si>
    <t>POLICE DETAILS</t>
  </si>
  <si>
    <t>DEFERRED REVENUE-POLICE OFFDUTY</t>
  </si>
  <si>
    <t>5005.5005.1340.2017</t>
  </si>
  <si>
    <t>POLICE OFFDUTY DETAILS  RECEIVABLE.2017</t>
  </si>
  <si>
    <t>POLICE OFFDUTY DETAILS  RECEIVABLE</t>
  </si>
  <si>
    <t>JE 6175</t>
  </si>
  <si>
    <t>To record reissue - several payroll checks per Treasurer.</t>
  </si>
  <si>
    <t>Prior Yr Adj</t>
  </si>
  <si>
    <t>0001.0423.5400.0318.2030</t>
  </si>
  <si>
    <t>Snow &amp; Ice - Salt</t>
  </si>
  <si>
    <t>wrong a/c</t>
  </si>
  <si>
    <t>Snow &amp; Ice - Sand</t>
  </si>
  <si>
    <t>To record Snow &amp; Ice reclass - from Sand expense to Salt.</t>
  </si>
  <si>
    <t>0001.0192.5200.0202.2000</t>
  </si>
  <si>
    <t>Town House - Software</t>
  </si>
  <si>
    <t>0001.0155.5810.0319.2000</t>
  </si>
  <si>
    <t>Data Processing - Software</t>
  </si>
  <si>
    <t>To record Software from Data Processing to Town House.</t>
  </si>
  <si>
    <t>JE 6194</t>
  </si>
  <si>
    <t>JE 6195</t>
  </si>
  <si>
    <t>Res. Abatements/Exempt - Overlay 2017</t>
  </si>
  <si>
    <t xml:space="preserve">       FY2017 Real Estate Tax Receivable</t>
  </si>
  <si>
    <t>To record PP Abatement #1004-1005 per Assessors for FY17.</t>
  </si>
  <si>
    <t>RES ABATEMNT/EXEMPTION-OVERLAY.2017</t>
  </si>
  <si>
    <t>To record ABATEMENT - 2017 RE  #1001-1003</t>
  </si>
  <si>
    <t>To record ABATEMENT - 2017 RE  #1007</t>
  </si>
  <si>
    <t xml:space="preserve">       FY2017 Personal Property Tax Receivable</t>
  </si>
  <si>
    <t>JE 6196</t>
  </si>
  <si>
    <t>JE 6197</t>
  </si>
  <si>
    <t>JE 6199</t>
  </si>
  <si>
    <t>To record ABATEMENT - MV15 #207-208</t>
  </si>
  <si>
    <t>To record ABATEMENT - MV16  #187-193</t>
  </si>
  <si>
    <t>To record ABATEMENT - MV17  #2-9</t>
  </si>
  <si>
    <t>To record ABATEMENT - MV17  #10-16</t>
  </si>
  <si>
    <t>MOTOR VEHICLE EXCISE TAX REC.2014</t>
  </si>
  <si>
    <t>To record ABATEMENT - MV14  #204-205</t>
  </si>
  <si>
    <t>To record EXEMPTION #6-20  R/E 2017</t>
  </si>
  <si>
    <t>To record ABATEMENT - MV16  #194-203</t>
  </si>
  <si>
    <t>JE 3201</t>
  </si>
  <si>
    <t>JE 6202</t>
  </si>
  <si>
    <t>JE 6203</t>
  </si>
  <si>
    <t>JE 6204</t>
  </si>
  <si>
    <t>JE 6205</t>
  </si>
  <si>
    <t>JE 6206</t>
  </si>
  <si>
    <t>JE 6207</t>
  </si>
  <si>
    <t>To record COMMITMENT #2 - MV 2017.</t>
  </si>
  <si>
    <t>To record ABATEMENT - MV17  #17-29</t>
  </si>
  <si>
    <t>To record ABATEMENT - MV16  #204</t>
  </si>
  <si>
    <t>JE 6208</t>
  </si>
  <si>
    <t>JE 6209</t>
  </si>
  <si>
    <t>To record correct post error refund Ritzer, Andrew s/b MV2016.</t>
  </si>
  <si>
    <t>Motor Vehicle Excise Tax 2016 - Refund</t>
  </si>
  <si>
    <t>Motor Vehicle Excise Tax 2015 - Refund</t>
  </si>
  <si>
    <t>increase MV16</t>
  </si>
  <si>
    <t>decrease MV15</t>
  </si>
  <si>
    <t>JE 6221</t>
  </si>
  <si>
    <t>To record tailing - reduction per Treasurer - check return via payroll.</t>
  </si>
  <si>
    <t>JE 6222</t>
  </si>
  <si>
    <t>JE 6223</t>
  </si>
  <si>
    <t>To record ABATEMENT - MV17  #30-40</t>
  </si>
  <si>
    <t>To record ABATEMENT - MV16  #205 -206</t>
  </si>
  <si>
    <t>JE 6224</t>
  </si>
  <si>
    <t>JE 6225</t>
  </si>
  <si>
    <t>Other Depart - Misc., Copies</t>
  </si>
  <si>
    <t>Other - Unclassified - General Fund</t>
  </si>
  <si>
    <t>Reclass Recpt</t>
  </si>
  <si>
    <t>RECLASS - Receipts</t>
  </si>
  <si>
    <t>JE 6226</t>
  </si>
  <si>
    <t>To record reclass Oct16 receipts - posting error.</t>
  </si>
  <si>
    <t>RECLASS - Line Item</t>
  </si>
  <si>
    <t>Supplies - Misc</t>
  </si>
  <si>
    <t>0001.0541.5200.0208.2000</t>
  </si>
  <si>
    <t>Pur of Service - Postage</t>
  </si>
  <si>
    <t>To record reclass line item - COA Supplies/reimbursement Janet Claypoole.</t>
  </si>
  <si>
    <t>JE 6227</t>
  </si>
  <si>
    <t>RESERVE  FUND  TRANSFER</t>
  </si>
  <si>
    <t>To record ABATEMENT - RE 2017  #1008-1012</t>
  </si>
  <si>
    <t xml:space="preserve">To record EXEMPTION - R/E 2017  #21 </t>
  </si>
  <si>
    <t>JE 6228</t>
  </si>
  <si>
    <t>JE 6229</t>
  </si>
  <si>
    <t>0001.0201.5100.0111.1000</t>
  </si>
  <si>
    <t>To record increase RE interest &amp; decrease PP15 receipts per A/R correction.</t>
  </si>
  <si>
    <t>FY17 Real Estate - Omitted</t>
  </si>
  <si>
    <t>FY17 Omitted</t>
  </si>
  <si>
    <t>RE/Bill #3000</t>
  </si>
  <si>
    <t>To record - FY17 Real Estate Omitted Tax/Green Lawrence Trustee.</t>
  </si>
  <si>
    <t>JE 6234</t>
  </si>
  <si>
    <t>Resind 1987</t>
  </si>
  <si>
    <t>ABATEMENT - MV1987</t>
  </si>
  <si>
    <t>0001.0001.1260.1987</t>
  </si>
  <si>
    <t>MOTOR VEHICLE EXCISE TAX REC. 1987</t>
  </si>
  <si>
    <t>To record Resind Abatement - MV 1987 bill #2943 per Assessors</t>
  </si>
  <si>
    <t>JE 6236</t>
  </si>
  <si>
    <t>To record ABATEMENT - MV16  #207</t>
  </si>
  <si>
    <t>To record ABATEMENT - MV17  #41-66</t>
  </si>
  <si>
    <t>MV Receivable Corrections</t>
  </si>
  <si>
    <t>JE 6237</t>
  </si>
  <si>
    <t>JE 6238</t>
  </si>
  <si>
    <t>To record ABATEMENT - RE 2017  #1013 - 1015</t>
  </si>
  <si>
    <t>To record commitment #2017-04 for Water Charges FY17.</t>
  </si>
  <si>
    <t>JE 6240</t>
  </si>
  <si>
    <t>JE 6241</t>
  </si>
  <si>
    <t xml:space="preserve">Elections &amp; Registration - </t>
  </si>
  <si>
    <t>To record Transfer - Rental of equipment for ATM overflow.</t>
  </si>
  <si>
    <t xml:space="preserve">R/E Tax 2017 </t>
  </si>
  <si>
    <t>Tax Deferral - CL41A</t>
  </si>
  <si>
    <t>To record Tax Deferral for FY17 RE taxes - Certification #2; tax bill #2196</t>
  </si>
  <si>
    <t>JE 6242</t>
  </si>
  <si>
    <t>To record EXEMPTION - RE 2017  ABTMNT#22</t>
  </si>
  <si>
    <t>To record ABATEMENT - MV17  #67-73</t>
  </si>
  <si>
    <t>JE 6244</t>
  </si>
  <si>
    <t>JE 6245</t>
  </si>
  <si>
    <t>FY17 UPDATE A/R - INVOICE  -  3rd Qtr</t>
  </si>
  <si>
    <t>Jan-Mar Bills</t>
  </si>
  <si>
    <t>Police Details</t>
  </si>
  <si>
    <t>Jan-Mar Paid</t>
  </si>
  <si>
    <t>FY17  UDATE A/R - RECEIPTS  -  3rd Qtr</t>
  </si>
  <si>
    <t>JE 6248</t>
  </si>
  <si>
    <t>JE 6249</t>
  </si>
  <si>
    <t>0001.0600.4360.8303.0000</t>
  </si>
  <si>
    <t>5001.5001.1000.0000.0000</t>
  </si>
  <si>
    <t>5001.0600.4200.3002.0000</t>
  </si>
  <si>
    <t>April - Receipts</t>
  </si>
  <si>
    <t>Cash - General Fund - Taxes</t>
  </si>
  <si>
    <t>0001.0146.4150.1987.0000</t>
  </si>
  <si>
    <t>Motor Vehicle Excise 1987</t>
  </si>
  <si>
    <t>To record April receipts/update AR - MV1987 per Collector</t>
  </si>
  <si>
    <t>MV Receipt</t>
  </si>
  <si>
    <t>0001.0001.1260.1987.0000</t>
  </si>
  <si>
    <t>MV 1987 - Acct Receivable</t>
  </si>
  <si>
    <t>AR Update</t>
  </si>
  <si>
    <t>JE 6253</t>
  </si>
  <si>
    <t>Regional</t>
  </si>
  <si>
    <t>Reimb</t>
  </si>
  <si>
    <t>Payroll</t>
  </si>
  <si>
    <t xml:space="preserve">Dover School Salary - Teaching </t>
  </si>
  <si>
    <t xml:space="preserve">Dover School Salary - Spec Ed </t>
  </si>
  <si>
    <t>JE 6254</t>
  </si>
  <si>
    <t>To record April receipts - Regional Reimb for Admin Staff - Payroll Jul - Dec</t>
  </si>
  <si>
    <t>To record April receipts - Regional Reimb for Nurse Grant Software</t>
  </si>
  <si>
    <t>Cash - General Fund - Sch</t>
  </si>
  <si>
    <t>JE 6256</t>
  </si>
  <si>
    <t>JE 6255</t>
  </si>
  <si>
    <t>Cash - General Fund - Trust</t>
  </si>
  <si>
    <t>Trust</t>
  </si>
  <si>
    <t>Fund</t>
  </si>
  <si>
    <t>8006.8006.1000.0000.0000</t>
  </si>
  <si>
    <t>8006.0980.4820.9102.0000</t>
  </si>
  <si>
    <t>Interest - Dividend</t>
  </si>
  <si>
    <t>To record April receipts -S. Chickering  Park/Tree - Dividend per Treasurer.</t>
  </si>
  <si>
    <t>0001.0001.1230.2012.0000</t>
  </si>
  <si>
    <t>Res Abatement/Exemption - Overlay 2012</t>
  </si>
  <si>
    <t>0001.0001.1230.2013.0000</t>
  </si>
  <si>
    <t>Res Abatement/Exemption - Overlay 2013</t>
  </si>
  <si>
    <t>JE 6264</t>
  </si>
  <si>
    <t>To record ABATEMENT - 2017 RE  #1016</t>
  </si>
  <si>
    <t>To record ABATEMENT - MV17  #74-87</t>
  </si>
  <si>
    <t>To record ABATEMENT - MV16  #211</t>
  </si>
  <si>
    <t>JE 6265</t>
  </si>
  <si>
    <t>JE 6266</t>
  </si>
  <si>
    <t>JE 6267</t>
  </si>
  <si>
    <t>Sherborn - Payroll Reimbursement</t>
  </si>
  <si>
    <t>Dover School Salary- Arts Chair/Teaching</t>
  </si>
  <si>
    <t>Dover School Salary- PLES/PE/ELL Teachers</t>
  </si>
  <si>
    <t>To record April receipts - Sherborn Reimb for Arts/PLES Teachers  - Payroll Jul - Dec</t>
  </si>
  <si>
    <t>JE 6268</t>
  </si>
  <si>
    <t>Reserve Fund Transfers</t>
  </si>
  <si>
    <t>0001.0650.5100.0111.1000</t>
  </si>
  <si>
    <t xml:space="preserve">Park &amp; Rec - Salary </t>
  </si>
  <si>
    <t>To record Transfer - Park &amp; Rec - no budget for vacation payout/David MacTavish retirement.</t>
  </si>
  <si>
    <t>To record tailing - reissue/old check-Dave Ramsay</t>
  </si>
  <si>
    <t>Reduce</t>
  </si>
  <si>
    <t>Tailing</t>
  </si>
  <si>
    <t xml:space="preserve">        Tailings - Receipts - Reissue</t>
  </si>
  <si>
    <t>JE 6269</t>
  </si>
  <si>
    <t>May - Cash Receipts</t>
  </si>
  <si>
    <t>Cash Receipts</t>
  </si>
  <si>
    <t>5029.0201.46000.3132.0000</t>
  </si>
  <si>
    <t>E911 Training - State Grant</t>
  </si>
  <si>
    <t>To record State receipts - P21  $2,077.82 &amp; Expense Hanrahan $774-149</t>
  </si>
  <si>
    <t>JE 6273</t>
  </si>
  <si>
    <t>RE exemption</t>
  </si>
  <si>
    <t>To record EXEMPTION - 2017 RE  #23-24</t>
  </si>
  <si>
    <t>JE 6275</t>
  </si>
  <si>
    <t>CASH  RECEIPTS  - June 2017</t>
  </si>
  <si>
    <t>Regional SD</t>
  </si>
  <si>
    <t>Reimbursement</t>
  </si>
  <si>
    <t>Dover - Teacher Salary - C Luczkow - ELL</t>
  </si>
  <si>
    <t>Dover - Teaching Salary  - J Barry - Fine Arts</t>
  </si>
  <si>
    <t>Dover - Teaching  Salary  - J Barry - Curr Leader</t>
  </si>
  <si>
    <t xml:space="preserve">Dover - Teaching  Salary - C Fraser - PE </t>
  </si>
  <si>
    <t>JE 6278</t>
  </si>
  <si>
    <t>General Fund - Misc Unclassified</t>
  </si>
  <si>
    <t>JE 6279</t>
  </si>
  <si>
    <t>To record receipts from Regional - reimburse Dover - Teaching Salaries.</t>
  </si>
  <si>
    <t>To record receipts from Regional -Refund-FY16 (ATM15) Dover Share-Capital Improvement.</t>
  </si>
  <si>
    <t>0001.0425.5200.0504.2000</t>
  </si>
  <si>
    <t>Town Garage - Professional Service</t>
  </si>
  <si>
    <t>To record refund - Town Garage - Cyn Oil overpaid FY17 invoice.</t>
  </si>
  <si>
    <t>JE 6280</t>
  </si>
  <si>
    <t>JE 6281</t>
  </si>
  <si>
    <t>0001.0600.5810.0428.2020</t>
  </si>
  <si>
    <t>Other Capital Outlay - Spec Ed</t>
  </si>
  <si>
    <t>To record refund - School - Max- Ability overpaid FY17 invoice.</t>
  </si>
  <si>
    <t>Refund FY17</t>
  </si>
  <si>
    <t>To record cash receipt -Library Lost Item- June 2017 turnover.</t>
  </si>
  <si>
    <t>Lib - Lost Item</t>
  </si>
  <si>
    <t>JE 6282</t>
  </si>
  <si>
    <t xml:space="preserve">    Journal Entries</t>
  </si>
  <si>
    <t>FY15 UPDATE LONG TERM DEBT GROUP PER PRINCIPAL PAYMENTS</t>
  </si>
  <si>
    <t>Outside/Other  MWPAT</t>
  </si>
  <si>
    <t xml:space="preserve">Multi-Purpose Bond Issue 5/07 Septic - SEWER </t>
  </si>
  <si>
    <t>Wylde Property -  Inside Other</t>
  </si>
  <si>
    <t>Chickering   -  School  Building</t>
  </si>
  <si>
    <t>00/00/00</t>
  </si>
  <si>
    <t>0011.0011.3700.3760.0000</t>
  </si>
  <si>
    <t xml:space="preserve"> 
</t>
  </si>
  <si>
    <t xml:space="preserve">for </t>
  </si>
  <si>
    <t>Record on GL bonds authorized/unissued Senior Housing Art12 vote 5/5/97</t>
  </si>
  <si>
    <t xml:space="preserve">Update for new issue, retired, or rescined </t>
  </si>
  <si>
    <t>NOTE:   DOVER RECORDS PRELIMIARY 6/30 TAXES DATED 07/01  &amp;  REVERSE IN  DEC PER ACTUAL TAX BILLING</t>
  </si>
  <si>
    <t>ATM17 A22 Warr Comm - Reserve Fund - Overlay Release</t>
  </si>
  <si>
    <t>ATM17 A12 Dover-Sherborn Capital Equipment &amp; Improvements</t>
  </si>
  <si>
    <t>Fund Balance Designated for Appropriation - Ambulance</t>
  </si>
  <si>
    <t xml:space="preserve">           Notes:  (1)  KVS software will not close these accounts</t>
  </si>
  <si>
    <t>0001.0001.3592.0420</t>
  </si>
  <si>
    <t>0001.0601.5200.0504.2021</t>
  </si>
  <si>
    <t>0001.0601.5200.0515.2021</t>
  </si>
  <si>
    <t>6258.6258.1000.0000.0000</t>
  </si>
  <si>
    <t>6263.6263.1000.0000.0000</t>
  </si>
  <si>
    <t>6263.0600.5810.6279.0000</t>
  </si>
  <si>
    <t>6240.0601.5844.6257.0000</t>
  </si>
  <si>
    <t>Other Unclassified Revenue</t>
  </si>
  <si>
    <t>To record Town of Sherborn PR reimburse Dover- Fine Arts/FLES teacher.</t>
  </si>
  <si>
    <t>PR Reimburse</t>
  </si>
  <si>
    <t>5147.5147.1000.0000.0000</t>
  </si>
  <si>
    <t>0001.0135.5720.0215.2000</t>
  </si>
  <si>
    <t>Town Accountant - Meetings</t>
  </si>
  <si>
    <t>Town Accountant - Out of State Travel</t>
  </si>
  <si>
    <t>To record reclass G6; 8/2/17 Other Exps - Out of State Travel.</t>
  </si>
  <si>
    <t>5146.0439.4600.3274</t>
  </si>
  <si>
    <t>Revenue</t>
  </si>
  <si>
    <t>Revenue - State Receipts - Sustainable Material</t>
  </si>
  <si>
    <t xml:space="preserve">Misc Revenue - Sustainable Material </t>
  </si>
  <si>
    <t>5146.0439.4800.3274</t>
  </si>
  <si>
    <t>0001.0600.5100.0412.2020</t>
  </si>
  <si>
    <t>Dover School - Salaries</t>
  </si>
  <si>
    <t>Expenses</t>
  </si>
  <si>
    <t>0001.0201.5200.0212.2000</t>
  </si>
  <si>
    <t>Cash - E911 Training</t>
  </si>
  <si>
    <t>JE 6408</t>
  </si>
  <si>
    <t>Highway - Professional Services</t>
  </si>
  <si>
    <t>0001.0428.5200.0504.2000</t>
  </si>
  <si>
    <t>Tarvia/Patching - Professional Services</t>
  </si>
  <si>
    <t xml:space="preserve">FY17    Closing Entries </t>
  </si>
  <si>
    <t>JE 6384</t>
  </si>
  <si>
    <t>To record principal debt - payments to LT Debt for FY17 paid July16.</t>
  </si>
  <si>
    <t>Multi-Purpose L T Issue 06/99 - Sch Other &amp; Building</t>
  </si>
  <si>
    <t>To record principal debt - LT Debt for FY17 paid Mar &amp; May17.</t>
  </si>
  <si>
    <t>GL</t>
  </si>
  <si>
    <t xml:space="preserve">NOTE:  Bonds Authorized &amp; Unissued - listed on Debt Schedule FY17 </t>
  </si>
  <si>
    <t>RECEIPTS - TAXES PAID IN ADVANCE FOR Coming FY.</t>
  </si>
  <si>
    <t>JE 6386</t>
  </si>
  <si>
    <t>.</t>
  </si>
  <si>
    <t>To close encumbrances reserve for FY17 - close to Fund Balance Surplus</t>
  </si>
  <si>
    <t xml:space="preserve">  Note:  Encumbrances list for FY17  = $418,872.09</t>
  </si>
  <si>
    <t>JE 6387</t>
  </si>
  <si>
    <t xml:space="preserve">To setup encumbrances reserve for FY18 per Dept. request letters </t>
  </si>
  <si>
    <t xml:space="preserve">  Note:  Encumbrances list for FY18 = $418,872.09</t>
  </si>
  <si>
    <t>JE 6388</t>
  </si>
  <si>
    <t xml:space="preserve">To record YE close - Overlay Surplus (Assessors Released -used for FY18). </t>
  </si>
  <si>
    <t>JE 6389</t>
  </si>
  <si>
    <t>To close expenditures voted at ATM17 - to be expended in FY17</t>
  </si>
  <si>
    <t>ATM16 A25 Free Cash - Reduce FY17 Tax Rate</t>
  </si>
  <si>
    <t>ATM17 A27 UNPAID BILL Supplement - PD FY17</t>
  </si>
  <si>
    <t>JE 6390</t>
  </si>
  <si>
    <t>To Setup expenditures voted at ATM18 - to be expended in FY18</t>
  </si>
  <si>
    <t>ATM18 A12 Free Cash - Chickering School - Air Conditioning</t>
  </si>
  <si>
    <t>ATM18 A13 Dover-Sherborn Capital Equip. &amp; Improvements</t>
  </si>
  <si>
    <t>ATM18 A26 Warr Comm - Reserve Fund - Overlay Release</t>
  </si>
  <si>
    <t>ATM18 A29 Free Cash - Reduce FY18 Tax Rate</t>
  </si>
  <si>
    <t>JE 6391</t>
  </si>
  <si>
    <t>0001.0001.3575</t>
  </si>
  <si>
    <t xml:space="preserve">       Fund Balance Reserved for Debt Service (per 46 Springdale Ave)</t>
  </si>
  <si>
    <t xml:space="preserve">To setup Debt Service Reserve for FY17 - 46 Springdale Ave BANS - Dec16 issue. </t>
  </si>
  <si>
    <t xml:space="preserve">  Note:  per Section 67 Municipal Modernation amends MGL c. 44, sec 20 .</t>
  </si>
  <si>
    <t>JE 6392</t>
  </si>
  <si>
    <t>To record closing of FY17 Certified Free Cash Account at year end.</t>
  </si>
  <si>
    <t>Setup - Amounts to be raised on Recap FY18</t>
  </si>
  <si>
    <t>JE 6393</t>
  </si>
  <si>
    <t>To record SETUP of fund balance for Snow &amp; Ice Appropriation Deficit at year end FY17</t>
  </si>
  <si>
    <t>Fund Bal Designated for Approp - Police E911 Support</t>
  </si>
  <si>
    <t>JE 6394</t>
  </si>
  <si>
    <t>To record SETUP of fund balance for Police Details Abatement -  Deficit at year end FY17</t>
  </si>
  <si>
    <t>06/30/__</t>
  </si>
  <si>
    <t>To record SETUP of fund balance-Ambulance Abatements - Deficit YE FY15</t>
  </si>
  <si>
    <t>Reclass Overlay Year deficit &amp; Setup to raised on Recap</t>
  </si>
  <si>
    <t>06/30/___</t>
  </si>
  <si>
    <t>To record reclassify of fund balance for Overlay 2009 deficit.</t>
  </si>
  <si>
    <t xml:space="preserve">      Setup of fund balance to be raised on Recap FY14</t>
  </si>
  <si>
    <t>JE 6395</t>
  </si>
  <si>
    <t>To record year end close FY17 of other financing sources &amp; uses at 6/30/17.</t>
  </si>
  <si>
    <t xml:space="preserve">                         (2) To show Revenue &amp; Expenditures CONTROLS accounts CLOSED - must run as PERIOD 13.</t>
  </si>
  <si>
    <t>POLICE DETAILS - UPDATE A/R</t>
  </si>
  <si>
    <t>5005.5005.1340.2018</t>
  </si>
  <si>
    <t>To record FY18 &amp; FY17  receipts to update Accounts Receivables.</t>
  </si>
  <si>
    <t>To record FY18  Invoice (Billings)  update Accounts Receivables.</t>
  </si>
  <si>
    <t>To record FY18 Preliminary Taxes for R/E &amp; PP per Assessors.</t>
  </si>
  <si>
    <t>Real Estate Taxes 2018 Receivable</t>
  </si>
  <si>
    <t>Personal Property Taxes 2018 Receivable</t>
  </si>
  <si>
    <t>0001.0001.1220.2018</t>
  </si>
  <si>
    <t>0001.0001.1210.2018</t>
  </si>
  <si>
    <t xml:space="preserve">       FY2017   MV Excise</t>
  </si>
  <si>
    <t>Water Charges FY2018</t>
  </si>
  <si>
    <t>FY2017  MV Excise</t>
  </si>
  <si>
    <t>REAL ESTATE TAX RECEIVABLE.2018</t>
  </si>
  <si>
    <t>To record - Rollback Chapter 61B per Assessors - FY18 commitment.</t>
  </si>
  <si>
    <t xml:space="preserve">Tax Liens Receivable </t>
  </si>
  <si>
    <t>Tax Possessions  (Receivable)</t>
  </si>
  <si>
    <t>To record Tax Title - Parcel 7/14/A Dedham Street; D Azanow to Tax Possession.</t>
  </si>
  <si>
    <t>To record Tax Title - Parcel 7/14/B Dedham Street; D Azanow to Tax Possession.</t>
  </si>
  <si>
    <t>Real Estate Tax Receivable 2018</t>
  </si>
  <si>
    <t>from Tax Liens</t>
  </si>
  <si>
    <t>from Taxes</t>
  </si>
  <si>
    <t>To record FY18 Taxes - Parcel 7/14/A Dedham Street; D Azanow to Tax Possession.</t>
  </si>
  <si>
    <t>To record FY18 Taxes - Parcel 7/14/B Dedham Street; D Azanow to Tax Possession.</t>
  </si>
  <si>
    <t>To record Abatement #155 - 170  Motor Vehicle for FY17.</t>
  </si>
  <si>
    <t>To record Abatement #225-226  Motor Vehicle for FY16.</t>
  </si>
  <si>
    <t>To record Abatement #171-183  Motor Vehicle for FY17.</t>
  </si>
  <si>
    <t>To record Abatement #227  Motor Vehicle for FY16.</t>
  </si>
  <si>
    <t>To record ABATEMENT #1023 - 1024 for R/E 2016.</t>
  </si>
  <si>
    <t xml:space="preserve">       FY2014   MV Excise</t>
  </si>
  <si>
    <t>To record Abatement #206 - 209  Motor Vehicle for FY14.</t>
  </si>
  <si>
    <t>To record Abatement #184-197  Motor Vehicle for FY17.</t>
  </si>
  <si>
    <t>To record MV 2017  commitment #5.</t>
  </si>
  <si>
    <t>To record Abatement #198-214  Motor Vehicle for FY17.</t>
  </si>
  <si>
    <t xml:space="preserve">                     FY2016   MV Excise</t>
  </si>
  <si>
    <t xml:space="preserve">                    FY2017   MV Excise</t>
  </si>
  <si>
    <t xml:space="preserve">               Deferred Revenue - Motor Vehicle</t>
  </si>
  <si>
    <t>To record Abatement #228-230  Motor Vehicle for FY16.</t>
  </si>
  <si>
    <t xml:space="preserve">                     FY2015   MV Excise</t>
  </si>
  <si>
    <t>To record Abatement #211-212  Motor Vehicle for FY15.</t>
  </si>
  <si>
    <t>Real Estate Tax - Supplemental Receivable 2017</t>
  </si>
  <si>
    <t>0001.0001.1225.2017</t>
  </si>
  <si>
    <t>FY17 Supp RE</t>
  </si>
  <si>
    <t>Commitment - FY17  Supplemental Tax</t>
  </si>
  <si>
    <t>To record Commitment - FY17 SUPPLEMENTAL TAX.</t>
  </si>
  <si>
    <t>Close Agency - Bid Deposits #2550</t>
  </si>
  <si>
    <t>To record close Agency/Bid Deposits (Selectmen) - transfer to General Fund.</t>
  </si>
  <si>
    <t>0009.0009.5960.2550.0000</t>
  </si>
  <si>
    <t>Bid Deposits - Transfer to Other Funds</t>
  </si>
  <si>
    <t>Cash -Bid Deposits</t>
  </si>
  <si>
    <t xml:space="preserve">Rollback </t>
  </si>
  <si>
    <t>To record Abatement #215-222  Motor Vehicle for FY17.</t>
  </si>
  <si>
    <t>To record Abatement #213-215  Motor Vehicle for FY15.</t>
  </si>
  <si>
    <t>To record MV 2017  commitment #6.</t>
  </si>
  <si>
    <t>To record Abatement #223-233  Motor Vehicle for FY17.</t>
  </si>
  <si>
    <t>To record Abatement #231-233  Motor Vehicle for FY16.</t>
  </si>
  <si>
    <t>To record Abatement #216-219  Motor Vehicle for FY15.</t>
  </si>
  <si>
    <t>To record Rollback Tax - Chapter 61B per Assessors - FY18 commitment.</t>
  </si>
  <si>
    <t>JE 6426</t>
  </si>
  <si>
    <t>JE 6433</t>
  </si>
  <si>
    <t>JE 6434</t>
  </si>
  <si>
    <t>JE 6435</t>
  </si>
  <si>
    <t>JE 6436</t>
  </si>
  <si>
    <t>JE 6437</t>
  </si>
  <si>
    <t>JE 6438</t>
  </si>
  <si>
    <t>JE 6439</t>
  </si>
  <si>
    <t>JE 6440</t>
  </si>
  <si>
    <t>JE 6441</t>
  </si>
  <si>
    <t>JE 6442</t>
  </si>
  <si>
    <t>JE 6444</t>
  </si>
  <si>
    <t>JE 6445</t>
  </si>
  <si>
    <t>JE 6446</t>
  </si>
  <si>
    <t>JE 6447</t>
  </si>
  <si>
    <t>JE 6448</t>
  </si>
  <si>
    <t>JE 6449</t>
  </si>
  <si>
    <t>JE 6450</t>
  </si>
  <si>
    <t>JE 6451</t>
  </si>
  <si>
    <t>JE 6452</t>
  </si>
  <si>
    <t>JE 6453</t>
  </si>
  <si>
    <t>JE 6454</t>
  </si>
  <si>
    <t>JE 6455</t>
  </si>
  <si>
    <t>JE 6456</t>
  </si>
  <si>
    <t>JE 6458</t>
  </si>
  <si>
    <t>JE 6459</t>
  </si>
  <si>
    <t>JE 6460</t>
  </si>
  <si>
    <t>Reclass - Wrong Fund/Account</t>
  </si>
  <si>
    <t>0001.0710.5910.0517.2700</t>
  </si>
  <si>
    <t>To record reclass - BANS payment - US Bank G26; 12/20/17.</t>
  </si>
  <si>
    <t>BANS - Bond Anticipation Notes</t>
  </si>
  <si>
    <t>Cash - Land Acquisition - 46 Springdale</t>
  </si>
  <si>
    <t>Debt Service - Maturing Debt Principal</t>
  </si>
  <si>
    <t>JE 6465</t>
  </si>
  <si>
    <t>Land Purchase</t>
  </si>
  <si>
    <t>AP</t>
  </si>
  <si>
    <t>Source</t>
  </si>
  <si>
    <t>Cash - Land Acquisition Project</t>
  </si>
  <si>
    <t>To record land acquisition at 46 Springdale Ave per ATM vote.</t>
  </si>
  <si>
    <t>Transfer to Other Funds - Reserve Fund</t>
  </si>
  <si>
    <t>To record transfer of funds to Reserve Fund per vote.</t>
  </si>
  <si>
    <t>Transfer Funds</t>
  </si>
  <si>
    <t>JE 5498</t>
  </si>
  <si>
    <t>To record BANS proceeds - 46 Springdale Ave</t>
  </si>
  <si>
    <t>JE 5496</t>
  </si>
  <si>
    <t>BANS Proceeds</t>
  </si>
  <si>
    <t>Paid BANS</t>
  </si>
  <si>
    <t>US Bank</t>
  </si>
  <si>
    <t>BANS -Bond Aticipation Note</t>
  </si>
  <si>
    <t>To record BANS paid to US Bank.</t>
  </si>
  <si>
    <t>To record BANS rollover - US Bank.</t>
  </si>
  <si>
    <t>Bid Deposit</t>
  </si>
  <si>
    <t>6501.6501.4800.0000.0000</t>
  </si>
  <si>
    <t>Misc Revenue - Property Deposit</t>
  </si>
  <si>
    <t>To record Bid Deposit return to Anderson &amp; Kreiger LLP</t>
  </si>
  <si>
    <t>Bans - Bond Anticipation Note - BANS</t>
  </si>
  <si>
    <t>Bans - Bond Anticipation Note - BOND</t>
  </si>
  <si>
    <t>Bans - Bond Anticipation Note/SALE PRICE</t>
  </si>
  <si>
    <t>Bans - Bond Anticipation Note - BOND PAYDOWN</t>
  </si>
  <si>
    <t>US BANK</t>
  </si>
  <si>
    <t>Misc Revenue - BOND PAYDOWN</t>
  </si>
  <si>
    <t>6501.0122.4910.6145.0000</t>
  </si>
  <si>
    <t>Bans - Bond Anticipation Note - NEW</t>
  </si>
  <si>
    <t>Net Funded/Fixed Debt</t>
  </si>
  <si>
    <t>0011.0011.2900.0000.00000</t>
  </si>
  <si>
    <t>0011.0011.2900.2910.0000</t>
  </si>
  <si>
    <t>Inside or Outside</t>
  </si>
  <si>
    <t>Debt Limit???</t>
  </si>
  <si>
    <t>6501.0122.4850.6145.0000</t>
  </si>
  <si>
    <t>Reclass - Receipts</t>
  </si>
  <si>
    <t>Misc-Supplemental Rollback Taxes</t>
  </si>
  <si>
    <t>Misc- Other Unclassified Revenue</t>
  </si>
  <si>
    <t>Rollback Tax</t>
  </si>
  <si>
    <t>Receipt Adj</t>
  </si>
  <si>
    <t>To record receipt correction - s/b Document Fee $6 per Treasurer.</t>
  </si>
  <si>
    <t>To record receipt correction - s/b recording fee $60 + document fee $6 per Treasurer.</t>
  </si>
  <si>
    <t>Treasurer's</t>
  </si>
  <si>
    <t xml:space="preserve">Update:  Real Estate - Rollback Taxes </t>
  </si>
  <si>
    <t>Update</t>
  </si>
  <si>
    <t>To record update receipts - Rollback Chapter 61B.</t>
  </si>
  <si>
    <t>Senior Work-Off     FY18</t>
  </si>
  <si>
    <t>Real Estate Taxes 2018</t>
  </si>
  <si>
    <t>Res Abatement/Exemption - Overlay 2018</t>
  </si>
  <si>
    <t>0001.0146.4120.2018</t>
  </si>
  <si>
    <t>0001.0001.1230.2018</t>
  </si>
  <si>
    <t>To record Senior Work-Off for FY2018</t>
  </si>
  <si>
    <t>Res. Abatements/Exempt - Overlay 2018</t>
  </si>
  <si>
    <t xml:space="preserve">       FY2018 Personal Property Tax Receivable</t>
  </si>
  <si>
    <t>To record PP Abatement #1001 per Assessors for FY18.</t>
  </si>
  <si>
    <t>JE 6466</t>
  </si>
  <si>
    <t>JE 6467</t>
  </si>
  <si>
    <t>JE 6468</t>
  </si>
  <si>
    <t>JE 6469</t>
  </si>
  <si>
    <t>JE 6470</t>
  </si>
  <si>
    <t>Commit Aug</t>
  </si>
  <si>
    <t>Misc. Other Unclassified Revenue</t>
  </si>
  <si>
    <t>PERSONAL PROPERTY TAXES.2018</t>
  </si>
  <si>
    <t>0001.0146.4150.2017.0000</t>
  </si>
  <si>
    <t>0001.0146.4150.2018.0000</t>
  </si>
  <si>
    <t>MOTOR VEHICLE EXCISE.2018</t>
  </si>
  <si>
    <t>0001.0146.4161.2018.0000</t>
  </si>
  <si>
    <t>BOAT EXCISE.2018</t>
  </si>
  <si>
    <t>OTHER DEPARTMENTAL:.TOWN CLERK-POLE LOCATIONS</t>
  </si>
  <si>
    <t>OTHER LICENSES &amp; PERMITS:.PUBLIC POOL PERMIT</t>
  </si>
  <si>
    <t>0001.0970.4899.2015.0000</t>
  </si>
  <si>
    <t>Returned</t>
  </si>
  <si>
    <t>AP paid</t>
  </si>
  <si>
    <t>A &amp; K LLP</t>
  </si>
  <si>
    <t>Set up Debt</t>
  </si>
  <si>
    <t>Cash - Bond Project - 46 Springdale/PropPpurchase</t>
  </si>
  <si>
    <t>Purchase - 46 Springdale /Synder Property</t>
  </si>
  <si>
    <t>Cash - Bond - 46 Springdale/Synder Purchase</t>
  </si>
  <si>
    <t>Cash - Land Acquisition Project-46 Springdale/Synder</t>
  </si>
  <si>
    <t>Cash - Bond Project -46 Springdale/Synder Prop purchase</t>
  </si>
  <si>
    <t>To record BANS rollover - 46 Springdale - Synder Property purchase.</t>
  </si>
  <si>
    <t>Cash - Bond Project - 46 Springdale/Synder Prop purchase</t>
  </si>
  <si>
    <t>To record Bid Deposit - 46 Springdale/Synder Property</t>
  </si>
  <si>
    <t xml:space="preserve">Cash - Bond Project-46 Springdale/Synder Prop Pur </t>
  </si>
  <si>
    <t>Net Funded/Fixed. Land Acquisition-46 Springdale/Synder Property</t>
  </si>
  <si>
    <t>Sale of Property - 46 Springdale/Synder Property</t>
  </si>
  <si>
    <t>To record amounts raised for Appropriation Deficit-Police E911 Support &amp; Incentive</t>
  </si>
  <si>
    <t>----</t>
  </si>
  <si>
    <t>REAL ESTATE TAXES.2018</t>
  </si>
  <si>
    <t>Overlay</t>
  </si>
  <si>
    <t>Release</t>
  </si>
  <si>
    <t xml:space="preserve">         Reserved Fund Balance - Approp Deficit - Police E911 Support</t>
  </si>
  <si>
    <t>Gen Fund - Xfer Fund 5101/Other Financing Uses</t>
  </si>
  <si>
    <t>Cash - Police E911 Support</t>
  </si>
  <si>
    <t>5101.0201.4970.6114.0000</t>
  </si>
  <si>
    <t>Fire -  Vehicle Maintenance</t>
  </si>
  <si>
    <t>To record Transfer - Fire Dept. - Vehicle Maintenance voted 1/3/18.</t>
  </si>
  <si>
    <t>0001.0990.4150.2015</t>
  </si>
  <si>
    <t>Refund - MVE 2015</t>
  </si>
  <si>
    <t>0001.0990.4150.2017</t>
  </si>
  <si>
    <t>Refund - MVE 2017</t>
  </si>
  <si>
    <t>0001.0001.1260.2015.0000</t>
  </si>
  <si>
    <t>MVE15 Tax Refund</t>
  </si>
  <si>
    <t>0001.0001.1260.2017.0000</t>
  </si>
  <si>
    <t>MVE17 Tax Refund</t>
  </si>
  <si>
    <t>To record correct of MV15 posted to MV17 in error - Vehicle Asset Universal.</t>
  </si>
  <si>
    <t>Correct Refund</t>
  </si>
  <si>
    <t>JE 6482</t>
  </si>
  <si>
    <t>Cash - DSRS Cap Improvement - ATM18 A13</t>
  </si>
  <si>
    <t>Correct DSRS</t>
  </si>
  <si>
    <t>DSRS Cap Improvement - Dover Share</t>
  </si>
  <si>
    <t>Pur of Serv - DSRS Assessment/Dover Share</t>
  </si>
  <si>
    <t>JE 6483</t>
  </si>
  <si>
    <t xml:space="preserve">Correct wrong a/c - s/b DSRS Assessment </t>
  </si>
  <si>
    <t>Correct Post Error - MV17 Refund</t>
  </si>
  <si>
    <t>0001.0751.5910.0519.2710</t>
  </si>
  <si>
    <t>0001.0751.5910.0518.2710</t>
  </si>
  <si>
    <t>Debt Service - Maturing debt Interest</t>
  </si>
  <si>
    <t>Debt Service - Temporary Debt Interest - BANS</t>
  </si>
  <si>
    <t>Correct - posting error - Temp Debt/Int</t>
  </si>
  <si>
    <t>To record correct US Bank - temporary debt interest posting error.</t>
  </si>
  <si>
    <t>Correct Interest</t>
  </si>
  <si>
    <t>JE 6484</t>
  </si>
  <si>
    <t>To record correction - DSRS Assessment - Dover Share.</t>
  </si>
  <si>
    <t>To record OPEB contribution per Treasurer - Nov2017.</t>
  </si>
  <si>
    <t>Nov17 Cash</t>
  </si>
  <si>
    <t>To record refund Nov17 CR - Wicklander-Zulawski voucher G3 7/12/17 - Police.</t>
  </si>
  <si>
    <t xml:space="preserve">Nov17 Cash Receipts </t>
  </si>
  <si>
    <t xml:space="preserve">Nov17 Cash Receipts - Refund </t>
  </si>
  <si>
    <t>To record Bank Credit Memo per Treasurer's Cash sheet.</t>
  </si>
  <si>
    <t xml:space="preserve">Misc Rev - Other Unclassified </t>
  </si>
  <si>
    <t>To record refund Nov17 CR - FSA per Treasurer's Cash sheet.</t>
  </si>
  <si>
    <t>Flexible Spending Account</t>
  </si>
  <si>
    <t>0009.0009.4999.2190.0000</t>
  </si>
  <si>
    <t>Cash - Agency Fund</t>
  </si>
  <si>
    <t>8017.0980.4890.9610.0000</t>
  </si>
  <si>
    <t xml:space="preserve">        OPEB Trust  - Receipts - Gain or Loss</t>
  </si>
  <si>
    <t>Gain/Loss</t>
  </si>
  <si>
    <t>JE 6487</t>
  </si>
  <si>
    <t>JE 6486</t>
  </si>
  <si>
    <t>JE 6488</t>
  </si>
  <si>
    <t xml:space="preserve">School Rental </t>
  </si>
  <si>
    <t>Corr Wrong A/C</t>
  </si>
  <si>
    <t>Cash - School Custodian Revolving</t>
  </si>
  <si>
    <t>Receipts - School Custodian Revolving</t>
  </si>
  <si>
    <t>To record reclass of receipt - School post to wrong account.</t>
  </si>
  <si>
    <t>0009.0603.4999.2165.0000</t>
  </si>
  <si>
    <t>Other Receipts - Student Activity</t>
  </si>
  <si>
    <t>Cash - Preschool at Chickering</t>
  </si>
  <si>
    <t>JE 6489</t>
  </si>
  <si>
    <t>Receipts - Preschool Revolving</t>
  </si>
  <si>
    <t>JE 6490</t>
  </si>
  <si>
    <t>RECLASS - WRONG  ACCT.</t>
  </si>
  <si>
    <t>RECLASS - Wrong Acct.</t>
  </si>
  <si>
    <t>0001.0201.5200.0203.2000</t>
  </si>
  <si>
    <t>Pur of Srv - Teletype Exps.</t>
  </si>
  <si>
    <t>Reclass Exp</t>
  </si>
  <si>
    <t>0001.0201.5200.0000.2999</t>
  </si>
  <si>
    <t>Encumbered Account</t>
  </si>
  <si>
    <t>To record reclass - Language Line Services G9  8/23/17.</t>
  </si>
  <si>
    <t>JE 6491</t>
  </si>
  <si>
    <t>Reclass Acct.</t>
  </si>
  <si>
    <t>5035.0600.5700.3122.0000</t>
  </si>
  <si>
    <t>5035.5035.1000.0000.0000</t>
  </si>
  <si>
    <t>Cash - Title II School Grant</t>
  </si>
  <si>
    <t>Title II School Grant - Other Charges</t>
  </si>
  <si>
    <t>Dover School - Pur of Services</t>
  </si>
  <si>
    <t xml:space="preserve">To record reclass portion - AMAZON per School Dept. request.   </t>
  </si>
  <si>
    <t>JE 6496</t>
  </si>
  <si>
    <t>5026.0600.5100.3112</t>
  </si>
  <si>
    <t>Fed Early Child School Grant - Salary</t>
  </si>
  <si>
    <t xml:space="preserve">To record reclass portion of Summer SPED Preschool staff salaries.   </t>
  </si>
  <si>
    <t>JE 6497</t>
  </si>
  <si>
    <t>5033.0600.4580.3120.0000</t>
  </si>
  <si>
    <t>5033.5033.1000.0000.0000</t>
  </si>
  <si>
    <t>5106.5106.1000.0000.0000</t>
  </si>
  <si>
    <t>Cash - School  Title IV</t>
  </si>
  <si>
    <t>School Title IV - Fed Revenue</t>
  </si>
  <si>
    <t>5106.0600.4580.3140.0000</t>
  </si>
  <si>
    <t>To record reclass fund - FY18 School - Federal Title IV.</t>
  </si>
  <si>
    <t>JE 6498</t>
  </si>
  <si>
    <t>Reclass Salary</t>
  </si>
  <si>
    <t>CASH RECEIPTS - DEC 2017</t>
  </si>
  <si>
    <t>Cash Receipts - Community Cycle, Inc.</t>
  </si>
  <si>
    <t>CR - Dec17</t>
  </si>
  <si>
    <t>0001.0122.4360.8305.0000</t>
  </si>
  <si>
    <t>To record Dec17 cash receipt - Community Cycle, Inc.</t>
  </si>
  <si>
    <t>Selectmen Rental - Community Cycle, Inc.</t>
  </si>
  <si>
    <t>JE 6512</t>
  </si>
  <si>
    <t>FY15   BANS Entries - 46 Springdale Ave.</t>
  </si>
  <si>
    <t>FY16   BANS Entries - 46 Springdale Ave.</t>
  </si>
  <si>
    <t>FY17   BANS Entries - 46 Springdale Ave.</t>
  </si>
  <si>
    <t>To record BANS Payoff to US BANK.</t>
  </si>
  <si>
    <t xml:space="preserve">Sale - Town </t>
  </si>
  <si>
    <t xml:space="preserve">Property </t>
  </si>
  <si>
    <t>To record receipt of sale of 46 Springdale Avenue Property.</t>
  </si>
  <si>
    <t>To record receipt of Refund of Oil in Tanks per sale of 46 Springdale Ave.</t>
  </si>
  <si>
    <t>0001.0199.5200.0444.2000</t>
  </si>
  <si>
    <t>Pur of Serv - 46 Springdale Ave Maintenance</t>
  </si>
  <si>
    <t>#73406</t>
  </si>
  <si>
    <t>#73408</t>
  </si>
  <si>
    <t>#73407</t>
  </si>
  <si>
    <t>#73405</t>
  </si>
  <si>
    <t>Voucher</t>
  </si>
  <si>
    <t>Per Wires</t>
  </si>
  <si>
    <t>To record receipt for Bond paydown - Debt Principal.</t>
  </si>
  <si>
    <t xml:space="preserve">Bond Proceeds - 46 Springdale/Property </t>
  </si>
  <si>
    <t>Cash - Bond Project - 46 Springdale/Property</t>
  </si>
  <si>
    <t>To record receipt for Bond proceeds - Debt Principal 46 Springdale.</t>
  </si>
  <si>
    <t>BANS</t>
  </si>
  <si>
    <t>Proceeds</t>
  </si>
  <si>
    <t>BOND</t>
  </si>
  <si>
    <t>To record receipt for BANS proceeds - maturity Dec18 - 46 Springdale Property.</t>
  </si>
  <si>
    <t>To record set up debt - added to LT Debt Group 0011.</t>
  </si>
  <si>
    <t>FY18   BANS/BOND Entries - 46 Springdale Ave.</t>
  </si>
  <si>
    <t>46 Springdale - Purchase/BANS/BONDS</t>
  </si>
  <si>
    <t>Cash - Bond Project -46 Springdale/Synder Property</t>
  </si>
  <si>
    <t>Net Funded/Fixed. Land Acquisition-46 Springdale</t>
  </si>
  <si>
    <t>Premium</t>
  </si>
  <si>
    <t>To record receipt for $3,031,000 BOND Premium - 46 Springdale Property.</t>
  </si>
  <si>
    <t>Net Funded/Fixed Debt - 46 Springdale Ave</t>
  </si>
  <si>
    <t>Bond Premium - 46 Springdale Ave</t>
  </si>
  <si>
    <t>JE 6519</t>
  </si>
  <si>
    <t>JE 6518</t>
  </si>
  <si>
    <t>JE 6517</t>
  </si>
  <si>
    <t>JE 6516</t>
  </si>
  <si>
    <t>JE 6515</t>
  </si>
  <si>
    <t>JE 6514</t>
  </si>
  <si>
    <t>JE 6513</t>
  </si>
  <si>
    <t>AMBULANCE  RECEIVABLE</t>
  </si>
  <si>
    <t>POLICE OFFDUTY DETAILS  RECEIVABLE.2018</t>
  </si>
  <si>
    <t>Oct - Dec17</t>
  </si>
  <si>
    <t>2nd Qtr</t>
  </si>
  <si>
    <t>JE 6520</t>
  </si>
  <si>
    <t>JE 6521</t>
  </si>
  <si>
    <t>0001.0201.5100.0121.1000</t>
  </si>
  <si>
    <t xml:space="preserve">Police - Salary Temp PT </t>
  </si>
  <si>
    <t>0001.0201.5100.0112.1000</t>
  </si>
  <si>
    <t>Police - Salary Permanent PT</t>
  </si>
  <si>
    <t>To record reclass - Police Salary Permanent to Temp PT per clerical error.</t>
  </si>
  <si>
    <t xml:space="preserve">RECLASS - POLICE SALARY PT </t>
  </si>
  <si>
    <t>JE 6524</t>
  </si>
  <si>
    <t>JE 6525</t>
  </si>
  <si>
    <t>Jan -Mar</t>
  </si>
  <si>
    <t>3rd Qtr</t>
  </si>
  <si>
    <t>To record FY18  P14 Invoices #314-315 billed 3rd Qtr - update Accounts Receivables.</t>
  </si>
  <si>
    <t>POLICE DETAILS - UPDATE A/R - 3rd Qtr</t>
  </si>
  <si>
    <t>To record FY18  P16 Invoices #330-345 billed 3rd Qtr - update Accounts Receivables.</t>
  </si>
  <si>
    <t>To record FY18  P15 Invoices #316-329 billed 3rd Qtr - update Accounts Receivables.</t>
  </si>
  <si>
    <t>JE 6533</t>
  </si>
  <si>
    <t>JE 6534</t>
  </si>
  <si>
    <t>JE 6535</t>
  </si>
  <si>
    <t xml:space="preserve">JE Desc:    INVOICES P16 - FY18 #330-345 </t>
  </si>
  <si>
    <t>Adj/State</t>
  </si>
  <si>
    <t>Receipt overpd</t>
  </si>
  <si>
    <t>5029.0201.4600.3132.0000</t>
  </si>
  <si>
    <t>E911 Training - State Receipt</t>
  </si>
  <si>
    <t>To record State Receipt - adjustment - overpaid vs Exps - E911 Training</t>
  </si>
  <si>
    <t>JE 6536</t>
  </si>
  <si>
    <t xml:space="preserve">FY19  TAXES - PREPAYMENT </t>
  </si>
  <si>
    <t>0001.0001.1220.2019</t>
  </si>
  <si>
    <t>0001.0001.1210.2019</t>
  </si>
  <si>
    <t>Commit-PREPAY</t>
  </si>
  <si>
    <t>To record FY19 Pre-Paid Taxes for R/E per Assessors commitment.</t>
  </si>
  <si>
    <t>Real Estate Taxes 2019 Receivable</t>
  </si>
  <si>
    <t xml:space="preserve">       FY2017 Motor Vehicle Excise</t>
  </si>
  <si>
    <t>Real Estate - Exemption</t>
  </si>
  <si>
    <t>Res Abatement - Exemption-Overlay 2018</t>
  </si>
  <si>
    <t>0001.0001.1260.2018</t>
  </si>
  <si>
    <t>FY2018  MV Excise</t>
  </si>
  <si>
    <t>To record MV 2018 commitment #1.</t>
  </si>
  <si>
    <t>MV Commit '18</t>
  </si>
  <si>
    <t>MV Commit '17</t>
  </si>
  <si>
    <t>To record MV 2017 commitment #7.</t>
  </si>
  <si>
    <t>JE 6537</t>
  </si>
  <si>
    <t>JE 6557</t>
  </si>
  <si>
    <t>POLICE DETAILS - UPDATE A/R - BILLINGS</t>
  </si>
  <si>
    <t>FY18  -  P17</t>
  </si>
  <si>
    <t>To record FY18  P17 Invoices #346-358 billed 3rd Qtr - update Accounts Receivables.</t>
  </si>
  <si>
    <t>To record Exemption #6 - 20 for  R/E 2018</t>
  </si>
  <si>
    <t>Jan18 - Cash Receipts</t>
  </si>
  <si>
    <t>Cash - Jan18</t>
  </si>
  <si>
    <t>0001.0201.5200.0312.2000</t>
  </si>
  <si>
    <t>Police - Clothing Allowance - Refund</t>
  </si>
  <si>
    <t>To record refund - Officer Comman Clothing Allowance overfunded.</t>
  </si>
  <si>
    <t>JE 6558</t>
  </si>
  <si>
    <t>Dec18 - Cash Receipts</t>
  </si>
  <si>
    <t>Cash - Dec18</t>
  </si>
  <si>
    <t>for P13 corr</t>
  </si>
  <si>
    <t>JE 6559</t>
  </si>
  <si>
    <t>5005.0201.5100.3013.0000</t>
  </si>
  <si>
    <t>To record P10 error - Pd Marscher instead of Menice - corrected on P13 Dec18.</t>
  </si>
  <si>
    <t xml:space="preserve">Salary - Police Details - Menice </t>
  </si>
  <si>
    <t xml:space="preserve">JE Desc:    P17 INVOICES - FY18 #346-358 </t>
  </si>
  <si>
    <t>JE 6560</t>
  </si>
  <si>
    <t>JE 6561</t>
  </si>
  <si>
    <t>JE 6562</t>
  </si>
  <si>
    <t>To record commitment - net of contractual allowances Oct 2017.</t>
  </si>
  <si>
    <t>To record commitment - net of contractual allowances Nov 2017.</t>
  </si>
  <si>
    <t>To record commitment - net of contractual allowances Dec 2017.</t>
  </si>
  <si>
    <t>JE 6563</t>
  </si>
  <si>
    <t>JE 6564</t>
  </si>
  <si>
    <t>JE 6565</t>
  </si>
  <si>
    <t>5033.0600.5100.3120.0000</t>
  </si>
  <si>
    <t>Salary - Dover Fed Title 1 Distribution</t>
  </si>
  <si>
    <t>Cash - Fed Title 1 Distribution</t>
  </si>
  <si>
    <t xml:space="preserve">To record reclass salary Sept - Feb -  per School Dept. request.   </t>
  </si>
  <si>
    <t>RECLASS - Salaries</t>
  </si>
  <si>
    <t>JE 6566</t>
  </si>
  <si>
    <t>0001.0231.5200.0403.2000</t>
  </si>
  <si>
    <t>Ambulance - Vehicle Maintenance</t>
  </si>
  <si>
    <t>To record Transfer - Ambulance Dept. - Vehicle Maintenance voted 2/28/18.</t>
  </si>
  <si>
    <t>NOTE:   Reserve Fund Transfer posted as JE 6567 in Error - Reversed on JE 6568 - should be posted as Budget Amendment B1</t>
  </si>
  <si>
    <t>JE6567</t>
  </si>
  <si>
    <t>JE6568</t>
  </si>
  <si>
    <t>Real Estate 18 - Receipts</t>
  </si>
  <si>
    <t>Personal Property 2018 - Receipts</t>
  </si>
  <si>
    <t>Decrease RE Recpt</t>
  </si>
  <si>
    <t>Increase PP Recpt</t>
  </si>
  <si>
    <t>0001.0146.4110.2018</t>
  </si>
  <si>
    <t>Real Estate 18 - Receivable</t>
  </si>
  <si>
    <t>Personal Property 2018 Receivable</t>
  </si>
  <si>
    <t>Increase R/E AR</t>
  </si>
  <si>
    <t>Decrease PP AR</t>
  </si>
  <si>
    <t>To record correction receipts #18-028 posted in error to R/E 2018 should be PP 2018.</t>
  </si>
  <si>
    <t>Receipts - Correct R/E18 Post Error</t>
  </si>
  <si>
    <t>JE 6569</t>
  </si>
  <si>
    <t>Receipts - Correct R/E17 Post Error</t>
  </si>
  <si>
    <t>Real Estate 17 - Receipts</t>
  </si>
  <si>
    <t>MV 2017  Receipts</t>
  </si>
  <si>
    <t>Real Estate 17 - Receivable</t>
  </si>
  <si>
    <t>To record correction receipts #18-092 posted to R/E 2017 should be MV17.</t>
  </si>
  <si>
    <t>Corr Dec Receipt</t>
  </si>
  <si>
    <t>JE 6570</t>
  </si>
  <si>
    <t>To record reclass posting error - should be sales receipts not State revenue.</t>
  </si>
  <si>
    <t xml:space="preserve">RECLASS - Receipts </t>
  </si>
  <si>
    <t>JE 6571</t>
  </si>
  <si>
    <t>0001.0201.5100.0118.1000</t>
  </si>
  <si>
    <t>Police Salary - Full Time</t>
  </si>
  <si>
    <t>Exps</t>
  </si>
  <si>
    <t>Police Salary - In Service Training</t>
  </si>
  <si>
    <t>RECLASS - Police Salary</t>
  </si>
  <si>
    <t xml:space="preserve">To record reclass Police Salary - P8 on 10/18/17 to  In-Service Training.  </t>
  </si>
  <si>
    <t xml:space="preserve">To record reclass Police Salary - P9 on 11/1/17 to  In-Service Training.  </t>
  </si>
  <si>
    <t>JE 6572</t>
  </si>
  <si>
    <t>JE 6573</t>
  </si>
  <si>
    <t>0001.0201.5810.0319.2000</t>
  </si>
  <si>
    <t>Police - Capital Outlay New Equipment</t>
  </si>
  <si>
    <t>0001.0201.5200.0530.2000</t>
  </si>
  <si>
    <t>To record reclass expense posted wrong account - Gov Connection $242.00.</t>
  </si>
  <si>
    <t>JE 6581</t>
  </si>
  <si>
    <t>Police  - Pur of Serv - Computer Basic System</t>
  </si>
  <si>
    <t>Cash Receipts - Feb18</t>
  </si>
  <si>
    <t>Bldg Inspector</t>
  </si>
  <si>
    <t>Feb18 Refund</t>
  </si>
  <si>
    <t>0001.0241.5700.0209.2000</t>
  </si>
  <si>
    <t xml:space="preserve">To record Cash Refund - Bldg Inspector (Felix) exam reimburse to Town. </t>
  </si>
  <si>
    <t xml:space="preserve">46 Springdale </t>
  </si>
  <si>
    <t xml:space="preserve">To record Cash Refund - Bldg Maint Services - 46 Springdale Ave.  </t>
  </si>
  <si>
    <t>0001.0950.5200.0504.2500</t>
  </si>
  <si>
    <t xml:space="preserve">Other Insurance - </t>
  </si>
  <si>
    <t xml:space="preserve">To record Cash Refund - Other Insurance - 46 Springdale Ave.  </t>
  </si>
  <si>
    <t>To record Cash Refund - Region Payroll Reimb to Dover for PE/ELL/SPED teachers.</t>
  </si>
  <si>
    <t>Feb18 Reimb</t>
  </si>
  <si>
    <t xml:space="preserve">PR Region </t>
  </si>
  <si>
    <t>Bldg Inspector - Other Chgs/Dues &amp; Membership</t>
  </si>
  <si>
    <t>JE 6582</t>
  </si>
  <si>
    <t>Bldg Maintenance - Pur of Serv 46 Springdale</t>
  </si>
  <si>
    <t>JE 6583</t>
  </si>
  <si>
    <t>JE 6584</t>
  </si>
  <si>
    <t>Dover School - Salary Admin Office</t>
  </si>
  <si>
    <t>JE 6585</t>
  </si>
  <si>
    <t>To record Region Payroll reimbursement to Dover for SPED Summer Esy (Finnell) staff.</t>
  </si>
  <si>
    <t>JE 6586</t>
  </si>
  <si>
    <t>JE 6587</t>
  </si>
  <si>
    <t>OPEB Trust - Contribution</t>
  </si>
  <si>
    <t>To record OPEB Trust contribution per FY18 budget appropriation.</t>
  </si>
  <si>
    <t>To record AR decrease per Collector #18-014 adjustment to receipts only.</t>
  </si>
  <si>
    <t>JE 6588</t>
  </si>
  <si>
    <t>Receipts - AR accounts</t>
  </si>
  <si>
    <t>Motor Vehicle Tax AR 2010</t>
  </si>
  <si>
    <t>JE 6589</t>
  </si>
  <si>
    <t>0001.0001.1210.2009.0000</t>
  </si>
  <si>
    <t>Personal Property Rec 2009</t>
  </si>
  <si>
    <t>JE 6590</t>
  </si>
  <si>
    <t>Personal Property Rec 2017</t>
  </si>
  <si>
    <t>0001.0001.1210.2017.0000</t>
  </si>
  <si>
    <t>Motor Vehicle Tax AR 2017</t>
  </si>
  <si>
    <t>JE 6591</t>
  </si>
  <si>
    <t>Real Estate AR 2015</t>
  </si>
  <si>
    <t>JE 6592</t>
  </si>
  <si>
    <t>JE 6593</t>
  </si>
  <si>
    <t>To record adjust 2nd half Tax Commitment vs Collector AR control.</t>
  </si>
  <si>
    <t>Real Estate AR  2018</t>
  </si>
  <si>
    <t>Real Estate 2018 -  Receipts 18-071</t>
  </si>
  <si>
    <t>JE 6594</t>
  </si>
  <si>
    <t>JE 6595</t>
  </si>
  <si>
    <t>FEB18 - CASH RECEIPTS</t>
  </si>
  <si>
    <t xml:space="preserve">To record Selectmen Cash Refund - Other Insurance - 46 Springdale Ave.  </t>
  </si>
  <si>
    <t>Bldg Maint - Pur of Srv - 46 Springdale Maint.</t>
  </si>
  <si>
    <t xml:space="preserve">Receipts - Correct R/E18 tax </t>
  </si>
  <si>
    <t>JE 6596</t>
  </si>
  <si>
    <t xml:space="preserve">Real Estate 2018 </t>
  </si>
  <si>
    <t>Real Estate 2018 -  Receipts 18-050</t>
  </si>
  <si>
    <t>To record decrease FY18 RE Interest &amp; increase RE receipts per Collector.</t>
  </si>
  <si>
    <t>To record FY18 increase Interest &amp; decrease receipts per Collector.</t>
  </si>
  <si>
    <t>JE 6597</t>
  </si>
  <si>
    <t>JE 6598</t>
  </si>
  <si>
    <t>0001.0970.4399.</t>
  </si>
  <si>
    <t>Misc Unclassed Revenue - General Fund</t>
  </si>
  <si>
    <t>To record FY18 correction receipts s/b Misc Revenue 46 Springdale per Collector.</t>
  </si>
  <si>
    <t>JE 6599</t>
  </si>
  <si>
    <t>Decrease 18 recept</t>
  </si>
  <si>
    <t>Increase GF misc</t>
  </si>
  <si>
    <t>Real Estate 2018 -  Receipts 18-077</t>
  </si>
  <si>
    <t>JE 6600</t>
  </si>
  <si>
    <t xml:space="preserve">Motor Vehicle 2017 - Receipts </t>
  </si>
  <si>
    <t>Motor Vehicle AR  2017</t>
  </si>
  <si>
    <t>Motor Vehicle - Interest</t>
  </si>
  <si>
    <t>Motor Vehicle Charges</t>
  </si>
  <si>
    <t>0001.0146.4150.2017</t>
  </si>
  <si>
    <t>0001.0146.4172.8010</t>
  </si>
  <si>
    <t>To record FY17 correction receipts July - Motor Vehicle per Collector.</t>
  </si>
  <si>
    <t>Decrease receipt</t>
  </si>
  <si>
    <t>Decrease interest</t>
  </si>
  <si>
    <t>Increase charges</t>
  </si>
  <si>
    <t>JE Reversed</t>
  </si>
  <si>
    <t>JE 6601</t>
  </si>
  <si>
    <t>JE 6602</t>
  </si>
  <si>
    <t>To record Collector adjust receipts AR July bal-Cash/July17 Def. Revenue not posted.</t>
  </si>
  <si>
    <t>2015 RE Supplemental Receipts</t>
  </si>
  <si>
    <t>Increase Receipt</t>
  </si>
  <si>
    <t>Corr Def Rev</t>
  </si>
  <si>
    <t>Correct JE 6592 - posting error</t>
  </si>
  <si>
    <t>JE 6604</t>
  </si>
  <si>
    <t>JE 6603</t>
  </si>
  <si>
    <t>Correct FY17 Receipts</t>
  </si>
  <si>
    <t xml:space="preserve">Elections &amp; Reg - </t>
  </si>
  <si>
    <t>To record Transfer Elections &amp; Reg - electronic tabulation (clickers) for ATM19.</t>
  </si>
  <si>
    <t>Correct Taxes</t>
  </si>
  <si>
    <t xml:space="preserve"> P18 Invoices</t>
  </si>
  <si>
    <t xml:space="preserve">To record P18 Invoices FY18-359 to 370 - update 3rd qtr AR. </t>
  </si>
  <si>
    <t xml:space="preserve"> P19 Invoices</t>
  </si>
  <si>
    <t xml:space="preserve">To record P19 Invoices FY18-371 to 384 - update 3rd qtr AR. </t>
  </si>
  <si>
    <t xml:space="preserve"> P20 Invoices</t>
  </si>
  <si>
    <t xml:space="preserve">To record P20 Invoices FY18-385 to 405 - update 3rd qtr AR. </t>
  </si>
  <si>
    <t>To record Exemption #21-23 - R/E 2018</t>
  </si>
  <si>
    <t>To record MV 2018 commitment #2.</t>
  </si>
  <si>
    <t>JE 6605</t>
  </si>
  <si>
    <t>JE 6606</t>
  </si>
  <si>
    <t>JE 6607</t>
  </si>
  <si>
    <t>JE 6608</t>
  </si>
  <si>
    <t>JE 6609</t>
  </si>
  <si>
    <t>Adj JE6607</t>
  </si>
  <si>
    <t>JE 6610</t>
  </si>
  <si>
    <t xml:space="preserve">       FY2018 Motor Vehicle Excise</t>
  </si>
  <si>
    <t xml:space="preserve">To record ABATEMENT #1-18  Motor Vehicle 2018 </t>
  </si>
  <si>
    <t xml:space="preserve">To record ABATEMENT #247 - 253  Motor Vehicle 2017 </t>
  </si>
  <si>
    <t xml:space="preserve">       FY2015 Motor Vehicle Excise</t>
  </si>
  <si>
    <t>To record ABATEMENT #220-221  Motor Vehicle 2015</t>
  </si>
  <si>
    <t>JE 6611</t>
  </si>
  <si>
    <t>JE 6614</t>
  </si>
  <si>
    <t>JE6613 reversed</t>
  </si>
  <si>
    <t>JE6612 Error</t>
  </si>
  <si>
    <t>JE 6615</t>
  </si>
  <si>
    <t>To record ABATEMENT #222  Motor Vehicle 2015</t>
  </si>
  <si>
    <t>JE 6616</t>
  </si>
  <si>
    <t>RE Abatement</t>
  </si>
  <si>
    <t>To record Abatement R/E 2018  #1002 - 1005</t>
  </si>
  <si>
    <t>JE 6617</t>
  </si>
  <si>
    <t xml:space="preserve">To record ABATEMENT #254 - 255  Motor Vehicle 2017 </t>
  </si>
  <si>
    <t>JE 6618</t>
  </si>
  <si>
    <t xml:space="preserve">To record ABATEMENT #19 - 49  Motor Vehicle 2018 </t>
  </si>
  <si>
    <t>JE 6619</t>
  </si>
  <si>
    <t>Mar18</t>
  </si>
  <si>
    <t>To record Feb Cherry Sheet Assessments - FY18 State monthly report.</t>
  </si>
  <si>
    <t>To record Mar Cherry Sheet Assessments - FY18 State monthly report.</t>
  </si>
  <si>
    <t>Feb18</t>
  </si>
  <si>
    <t>FY18  CHERRY SHEET ASSESSMENTS</t>
  </si>
  <si>
    <t>0001.0610.5200.0301.2000</t>
  </si>
  <si>
    <t>Library - Office Supplies</t>
  </si>
  <si>
    <t>Library - Fuel Oil</t>
  </si>
  <si>
    <t>0001.0610.5400.0201.2000</t>
  </si>
  <si>
    <t>To record reclass - Holliston Oil posted to Office Supplies in error.</t>
  </si>
  <si>
    <t>JE 6620</t>
  </si>
  <si>
    <t>JE 6621</t>
  </si>
  <si>
    <t>JE 6622</t>
  </si>
  <si>
    <t>0001.0610.5200.0589.2000</t>
  </si>
  <si>
    <t>Library - Copier Cost</t>
  </si>
  <si>
    <t>To record reclass - WB Mason posted to Office Supplies in error.</t>
  </si>
  <si>
    <t>JE 6623</t>
  </si>
  <si>
    <t>JE 6624</t>
  </si>
  <si>
    <t>0001.0195.5200.0208.2000</t>
  </si>
  <si>
    <t>JE 6625</t>
  </si>
  <si>
    <t>Town Report - Postage</t>
  </si>
  <si>
    <t>0001.0129.5200.0208.2000</t>
  </si>
  <si>
    <t>Copying and Postage - Postage</t>
  </si>
  <si>
    <t>To record reclass - US Postal Service-Dover posted in error.</t>
  </si>
  <si>
    <t>Receipt Refund</t>
  </si>
  <si>
    <t>0001.0201.5400.0320.2000</t>
  </si>
  <si>
    <t>Police - Supplies Miscellaneous</t>
  </si>
  <si>
    <t>To record Mar18 Cash receipts - refund/Police Exps/Clean Harbors.</t>
  </si>
  <si>
    <t>JE 6626</t>
  </si>
  <si>
    <t>Mar18 Reimb</t>
  </si>
  <si>
    <t>PR Sherborn</t>
  </si>
  <si>
    <t>To record reimbursement from Sherborn to Dover for SPED teacher Sep17 - Jan17.</t>
  </si>
  <si>
    <t>JE 6627</t>
  </si>
  <si>
    <t>Mar18  Receipts - JE</t>
  </si>
  <si>
    <t>JE 6628</t>
  </si>
  <si>
    <t>JE 6629</t>
  </si>
  <si>
    <t>To record Exemption R/E 2018  # 24- 25</t>
  </si>
  <si>
    <t>To record Exemption R/E 2018  #1006 - 1021</t>
  </si>
  <si>
    <t>JE 6630</t>
  </si>
  <si>
    <t>JE 6631</t>
  </si>
  <si>
    <t xml:space="preserve">To record ABATEMENT #256 - 257 Motor Vehicle 2017 </t>
  </si>
  <si>
    <t>JE 6632</t>
  </si>
  <si>
    <t>To record ABATEMENT #50 - 70 Motor Vehicle 2018</t>
  </si>
  <si>
    <t>JE 6633</t>
  </si>
  <si>
    <t xml:space="preserve">REVERSAL OF JE# 6355 - RECLASS - WIDEMAN, CAROL - POSTED TO WRONG ACCOUNT </t>
  </si>
  <si>
    <t>REVERSE JE</t>
  </si>
  <si>
    <t>JE 6634</t>
  </si>
  <si>
    <t>0001.0135.5200.0212.2000</t>
  </si>
  <si>
    <t>Pur of Serv - Tuition/Education</t>
  </si>
  <si>
    <t>JE 6635</t>
  </si>
  <si>
    <t>Reclass - Account Correction</t>
  </si>
  <si>
    <t>0001.0135.5700.0214.2000</t>
  </si>
  <si>
    <t>Town Accountant - In State Travel</t>
  </si>
  <si>
    <t>0001.0135.5700.0209.2000</t>
  </si>
  <si>
    <t>Town Accountant - Dues and Membership</t>
  </si>
  <si>
    <t>JE 6636</t>
  </si>
  <si>
    <t>To record reclass G33; 2/7/18 Exps - In State Travel.</t>
  </si>
  <si>
    <t>Fire - Equipment Repairs</t>
  </si>
  <si>
    <t>To record Transfer - Fire Dept. Repair Apparatus</t>
  </si>
  <si>
    <t>Fire - New Equipment</t>
  </si>
  <si>
    <t>To record Transfer - Fire Dept. New Equipment</t>
  </si>
  <si>
    <t>6172.0422.5810.6510.0000</t>
  </si>
  <si>
    <t>to Chp 90</t>
  </si>
  <si>
    <t>6172.6172.1000.0000.0000</t>
  </si>
  <si>
    <t>Cash - Chapter 90 - Walpole Street</t>
  </si>
  <si>
    <t>Other Capital Outlay - Chapter 90 - Walpole Street</t>
  </si>
  <si>
    <t>Reclass JE 6419 for $44,000</t>
  </si>
  <si>
    <t xml:space="preserve">To record reclass JE #6419 - TL Edwards - Chap. 90/Walpole St. </t>
  </si>
  <si>
    <t>JE 6637</t>
  </si>
  <si>
    <t>April 2018</t>
  </si>
  <si>
    <t>JE 6638</t>
  </si>
  <si>
    <t>To record April Cherry Sheet Assessments - FY18 State monthly report.</t>
  </si>
  <si>
    <t>Receipts - Dec16</t>
  </si>
  <si>
    <t xml:space="preserve">Reclass - AP voucher </t>
  </si>
  <si>
    <t>0001.0439.5200.0404.2000</t>
  </si>
  <si>
    <t>Solid Waste - Equipment Maint</t>
  </si>
  <si>
    <t>0001.0422.5200.0404.2000</t>
  </si>
  <si>
    <t>Highway Maint - Equipment Maint</t>
  </si>
  <si>
    <t>To record reclass - Ballard Truck Center - W#25/vendor 11336</t>
  </si>
  <si>
    <t>To record reclass - Ballard Truck Center - W#37/vendor 11336</t>
  </si>
  <si>
    <t>JE 6639</t>
  </si>
  <si>
    <t>JE 6640</t>
  </si>
  <si>
    <t>To record reclass - Global Montello Group Corp - W#37/vendor 5575</t>
  </si>
  <si>
    <t>JE 6641</t>
  </si>
  <si>
    <t>0001.0610.5700.0213.2000</t>
  </si>
  <si>
    <t>Library - Meetings</t>
  </si>
  <si>
    <t>Cash - Library State Grant</t>
  </si>
  <si>
    <t>Library State Grant - Other Chgs &amp; Exps</t>
  </si>
  <si>
    <t>To record reclass Nancy Tegeler to Library operating budget.</t>
  </si>
  <si>
    <t>To record reclass Berghman Lauren to Library operating budget.</t>
  </si>
  <si>
    <t>JE 6642</t>
  </si>
  <si>
    <t>JE 6643</t>
  </si>
  <si>
    <t xml:space="preserve">       Fund Balance Reserved for Expenditures - Voted Art 25  ATM19</t>
  </si>
  <si>
    <t>Supplement Art4</t>
  </si>
  <si>
    <t xml:space="preserve">To record budget increase FY18 - Unpaid Bill vote ATM19 </t>
  </si>
  <si>
    <t>Unpaid Bills Art24 - Bldg. Maint - Southworth-Milton $1,887  0001.0199.5200.0401.2000</t>
  </si>
  <si>
    <t>Unpaid Bills Art24 - Ambulance - Dickson Smith/Reimb $1,400  0001.0231.5200.0212.2000</t>
  </si>
  <si>
    <t xml:space="preserve">       Fund Balance Reserved for Expenditures - Art24 (ATM19)</t>
  </si>
  <si>
    <t>Selectmen - Professional Services</t>
  </si>
  <si>
    <t>Supplement FY18 Art 4 - voted Art 25 ATM19  Pay in FY18</t>
  </si>
  <si>
    <t>Art 24 - Unpaid Bills  - Voted ATM19 - PAY IN FY18</t>
  </si>
  <si>
    <t>0001.0199.5200.0401.2000</t>
  </si>
  <si>
    <t>0001.0231.5200.0212.2000</t>
  </si>
  <si>
    <t>0001.0422.5400.0305.2000</t>
  </si>
  <si>
    <t xml:space="preserve">Highway Maintenance - Fuel </t>
  </si>
  <si>
    <t>0001.0439.5400.0305.2000</t>
  </si>
  <si>
    <t>Solid Waste Disposal - Fuel</t>
  </si>
  <si>
    <t>Unpaid Bills Art24 -Solid Waste Disposal - Global Montello $3,218.16  0001.0439.5400.0305.2000</t>
  </si>
  <si>
    <t>Unpaid Bills Art24 -Highway Maint - Global Montello $2,128.84  0001.0422.5400.0305.2000</t>
  </si>
  <si>
    <t>Ambulance - Education &amp; Tuition</t>
  </si>
  <si>
    <t xml:space="preserve">Building  Maintenance - </t>
  </si>
  <si>
    <t>To record budget increase FY18 - Supplement Art 4 Appropriation</t>
  </si>
  <si>
    <t xml:space="preserve">                 Unpaid Bills - Set up Free Cash -FY18 Expenditure - voted ATM19 Art. 24 </t>
  </si>
  <si>
    <t xml:space="preserve">                Supplement FY18 Art 4 - Set up Free Cash -FY18 Expenditure - voted ATM19 Art. 25 </t>
  </si>
  <si>
    <t>To Setup expenditures to be expended FY18 - Unpaid Bills @ Dept - voted Art. 24 ATM(FY19)</t>
  </si>
  <si>
    <t xml:space="preserve">Line Item:  Selectmen - Real Estate Commission Fees for sale of 46 Springdale Ave. </t>
  </si>
  <si>
    <t>To Setup FY18 expenditures /Supplement Art 4 - voted ATM19 Art 25</t>
  </si>
  <si>
    <t>Account #  Selectmen Prof Serv 0001.0122.5200.0504.2000</t>
  </si>
  <si>
    <t xml:space="preserve">               JE #6644 ENTERED DESCRIPTION ERROR AND REVERSED ENTRY VIA JE #6645</t>
  </si>
  <si>
    <t xml:space="preserve">ATM19 AR24 </t>
  </si>
  <si>
    <t>ERROR</t>
  </si>
  <si>
    <t>JE 6646</t>
  </si>
  <si>
    <t>JE 6647</t>
  </si>
  <si>
    <t>To record commitment - net of contractual allowances Jan 2018.</t>
  </si>
  <si>
    <t>Commit Jan18</t>
  </si>
  <si>
    <t>To record commitment - net of contractual allowances Feb 2018</t>
  </si>
  <si>
    <t>Commit Feb18</t>
  </si>
  <si>
    <t>Commit Mar18</t>
  </si>
  <si>
    <t>To record negative commitment - net of contractual allowances/</t>
  </si>
  <si>
    <t>Negative Comm</t>
  </si>
  <si>
    <t>To record A/R correction</t>
  </si>
  <si>
    <t>JE 6650</t>
  </si>
  <si>
    <t>JE 6649</t>
  </si>
  <si>
    <t>JE 6648</t>
  </si>
  <si>
    <t>April18  Receipts - JE</t>
  </si>
  <si>
    <t>Bldg Maintenance - Protective Agency</t>
  </si>
  <si>
    <t>Bldg Maintenance - Town Hall</t>
  </si>
  <si>
    <t>MIIA Reimb</t>
  </si>
  <si>
    <t>To record April18 Cash receipts -MIIA insurance - reimburse Bldg Maint.</t>
  </si>
  <si>
    <t>JE 6651</t>
  </si>
  <si>
    <t xml:space="preserve"> P21 Invoices</t>
  </si>
  <si>
    <t>To record P21 Invoices FY18-406 to 431 - update AR 4th qtr.</t>
  </si>
  <si>
    <t xml:space="preserve"> P22 Invoices</t>
  </si>
  <si>
    <t xml:space="preserve"> P23 Invoices</t>
  </si>
  <si>
    <t>To record P23 Invoices FY18-456 to 474 - update AR 4th qtr.</t>
  </si>
  <si>
    <t>To record P22 Invoices FY18-432 to 455 - update AR 4th qtr.</t>
  </si>
  <si>
    <t>JE 6652</t>
  </si>
  <si>
    <t>JE 6653</t>
  </si>
  <si>
    <t>JE 6654</t>
  </si>
  <si>
    <t>JE 6655</t>
  </si>
  <si>
    <t>Correct Posting error JE6483 on  12/20/17</t>
  </si>
  <si>
    <t>Corr Posting</t>
  </si>
  <si>
    <t>JE 6656</t>
  </si>
  <si>
    <t>Reclass - Posting Error</t>
  </si>
  <si>
    <t>6258.0201.4810.6277.0000</t>
  </si>
  <si>
    <t>Cash - Police Patrol Vehicle FY18 A5.3A</t>
  </si>
  <si>
    <t>Police Patrol Vehicle FY18 A5.3A - Auction</t>
  </si>
  <si>
    <t>0001.0970.4899.3996</t>
  </si>
  <si>
    <t>Misc - Sale of Town Property</t>
  </si>
  <si>
    <t>Correct Posting error JE6397 on  7/31/17</t>
  </si>
  <si>
    <t>REVERSAL OF JE# 6420 - RECLASS WORLD EFFICIENCY SERVICES, LLC - SCHOOL A/P  - GREEN COMMUNITIES GRANT</t>
  </si>
  <si>
    <t>JE 6657</t>
  </si>
  <si>
    <t>To record P24 Invoices FY18-475 to 494 - update AR 4th qtr.</t>
  </si>
  <si>
    <t>To record P25 Invoices FY18-495 to 523 - update AR 4th qtr.</t>
  </si>
  <si>
    <t xml:space="preserve"> P24 Invoices</t>
  </si>
  <si>
    <t xml:space="preserve"> P25 Invoices</t>
  </si>
  <si>
    <t>JE 6658</t>
  </si>
  <si>
    <t>NO Entry</t>
  </si>
  <si>
    <t>JE 6659</t>
  </si>
  <si>
    <t>May 2018</t>
  </si>
  <si>
    <t>To record May Cherry Sheet Assessments - FY18 State monthly report.</t>
  </si>
  <si>
    <t>0001.0145.5200.000.2999</t>
  </si>
  <si>
    <t>Treasurer/Collector - Encumber Expenses</t>
  </si>
  <si>
    <t>Encumber</t>
  </si>
  <si>
    <t>0001.0759.5200.0504.2999</t>
  </si>
  <si>
    <t>Bank Charges - Pur of Serv/Encumber Exps</t>
  </si>
  <si>
    <t>To reclass - Webster Bank paid G44 4/25/18.</t>
  </si>
  <si>
    <t>JE 6660</t>
  </si>
  <si>
    <t>FY18  RECLASS - Posting Errors</t>
  </si>
  <si>
    <t>0001.0439.5200.0504.2999</t>
  </si>
  <si>
    <t>Solid Waste - Pur of Prof Svs - Encumber Exps</t>
  </si>
  <si>
    <t>0001.0439.5200.0000.2999</t>
  </si>
  <si>
    <t>Solid Waste - Pur of Svs - Encumber Exps</t>
  </si>
  <si>
    <t>To reclass - Wheelabrator Technologies Inc - AP posting error.</t>
  </si>
  <si>
    <t>To reclass - Strategic Material Inc - AP posting error.</t>
  </si>
  <si>
    <t>To reclass - A/J Equipment Repair Inc - AP posting error.</t>
  </si>
  <si>
    <t>To reclass - H A Sancomb Trucking Co - AP posting error.</t>
  </si>
  <si>
    <t>To reclass - Turner Steel Co, Inc - AP posting error.</t>
  </si>
  <si>
    <t>To reclass - Gatehouse Media MA - AP posting error.</t>
  </si>
  <si>
    <t>To reclass - Eversource - AP posting error.</t>
  </si>
  <si>
    <t>JE 6661</t>
  </si>
  <si>
    <t>JE 6662</t>
  </si>
  <si>
    <t>JE 6663</t>
  </si>
  <si>
    <t>JE 6664</t>
  </si>
  <si>
    <t>JE 6665</t>
  </si>
  <si>
    <t>JE 6666</t>
  </si>
  <si>
    <t>JE 6667</t>
  </si>
  <si>
    <t>0001.0294.5200.0504.2999</t>
  </si>
  <si>
    <t>Care of Trees - Pur of Serv - Encumber</t>
  </si>
  <si>
    <t>0001.0294.5200.0000.2999</t>
  </si>
  <si>
    <t>To reclass - Dover Town of - AP posting error.</t>
  </si>
  <si>
    <t>To reclass - North-Eastern Tree Service, Inc - AP posting error.</t>
  </si>
  <si>
    <t>To reclass - Stumpy's Tree Service - AP posting error.</t>
  </si>
  <si>
    <t>JE 6668</t>
  </si>
  <si>
    <t>JE 6669</t>
  </si>
  <si>
    <t>JE 6670</t>
  </si>
  <si>
    <t>0001.0151.5200.0000.2999</t>
  </si>
  <si>
    <t>0001.0151.5200.0504.2999</t>
  </si>
  <si>
    <t>Law - Pur of Serv - Encumber</t>
  </si>
  <si>
    <t>To reclass - Solomon William H - AP posting error.</t>
  </si>
  <si>
    <t>To reclass - Matthew Binder &amp; Co - AP posting error.</t>
  </si>
  <si>
    <t>JE 6671</t>
  </si>
  <si>
    <t>JE 6672</t>
  </si>
  <si>
    <t>0001.0141.5200.0000.2999</t>
  </si>
  <si>
    <t>0001.0141.5400.0000.2999</t>
  </si>
  <si>
    <t>Assessors- Pur of Serv - Encumber</t>
  </si>
  <si>
    <t>Assessors - Supplies Encumber</t>
  </si>
  <si>
    <t>To reclass - W. B. Mason Co., Inc. - AP posting error.</t>
  </si>
  <si>
    <t>JE 6673</t>
  </si>
  <si>
    <t>JE 6674</t>
  </si>
  <si>
    <t xml:space="preserve">J Law; #11/045 </t>
  </si>
  <si>
    <t xml:space="preserve">       FY2018 Real Estate Tax Receivable</t>
  </si>
  <si>
    <t>Ventola Trust</t>
  </si>
  <si>
    <t>#18/119</t>
  </si>
  <si>
    <t>To record Tax Deferral Ch 59, Sec 5, Clause 41A - FY18 Subsequent RE taxes.</t>
  </si>
  <si>
    <t>JE 6675</t>
  </si>
  <si>
    <t>RES ABATEMNT/EXEMPTION-OVERLAY.2018</t>
  </si>
  <si>
    <t>To record ABATEMENT - 2018 RE  #1022 - 1025</t>
  </si>
  <si>
    <t>JE 6676</t>
  </si>
  <si>
    <t xml:space="preserve">       FY2018  MV Excise</t>
  </si>
  <si>
    <t>To record Abatement #71-83  Motor Vehicle FY18.</t>
  </si>
  <si>
    <t>JE 6677</t>
  </si>
  <si>
    <t>AMBULANCE  RECEIVABLES</t>
  </si>
  <si>
    <t>Tax Title:   Subsequent Taxes Added to Tax Title (Tax Liens)</t>
  </si>
  <si>
    <t xml:space="preserve">       FY2018 Real Estate Accounts Receivable</t>
  </si>
  <si>
    <t>To record FY18 taxes + Interest/costs added to Tax Title (Liens) - Bill # 111,994,1338,1372</t>
  </si>
  <si>
    <t>JE 6678</t>
  </si>
  <si>
    <t>Foreclosure - Tax Title (Liens) to Possession</t>
  </si>
  <si>
    <t>To record MV 2018 commitment #3.</t>
  </si>
  <si>
    <t>To record commitment #2018-03 for Water Charges FY18.</t>
  </si>
  <si>
    <t>JE 6679</t>
  </si>
  <si>
    <t>JE 6680</t>
  </si>
  <si>
    <t xml:space="preserve">       FY2017  MV Excise</t>
  </si>
  <si>
    <t>To record Abatement  #258  Motor Vehicle FY17.</t>
  </si>
  <si>
    <t>JE 6681</t>
  </si>
  <si>
    <t>JE 6682</t>
  </si>
  <si>
    <t>To record Abatement  #84-102  Motor Vehicle FY18.</t>
  </si>
  <si>
    <t>Correct - MV Receipts</t>
  </si>
  <si>
    <t>2018 Motor Vehicle Excise - Receipts</t>
  </si>
  <si>
    <t>2017 Motor Vehicle Excise - Receipts</t>
  </si>
  <si>
    <t>Corr Recpt</t>
  </si>
  <si>
    <t>2018 Motor Vehicle Receivable</t>
  </si>
  <si>
    <t>2017 Motor Vehicle Receivable</t>
  </si>
  <si>
    <t>0001.0001.1260.2018.0000</t>
  </si>
  <si>
    <t>To record receipt #18-137 reclass MV 17 &amp; 18.</t>
  </si>
  <si>
    <t>JE 6683</t>
  </si>
  <si>
    <t>2018 Boat Excise - Receipts</t>
  </si>
  <si>
    <t>Motor Vehicle - Deferred Revenue</t>
  </si>
  <si>
    <t>Boat Excise - Deferred Revenue</t>
  </si>
  <si>
    <t>0001.0001.1271.0000.0000</t>
  </si>
  <si>
    <t>2018 Boat Excise Receivable</t>
  </si>
  <si>
    <t>0001.0001.1270.2018.0000</t>
  </si>
  <si>
    <t>To record receipt #18-104 reclass MV to Boat.</t>
  </si>
  <si>
    <t>JE 6684</t>
  </si>
  <si>
    <t>Motor Vehicle Excise - Receivable 2017</t>
  </si>
  <si>
    <t>JE 6686</t>
  </si>
  <si>
    <t>To record FY17MV  Receipt Adj-no effect on FY18 MV Receivable.</t>
  </si>
  <si>
    <t>Receipt 18-014 - Collector FY17 Adjustment</t>
  </si>
  <si>
    <t>Reclass - Wrong Account</t>
  </si>
  <si>
    <t>To record reclass - DP &amp; Sons Excavation W#23; 11/29/17.</t>
  </si>
  <si>
    <t>JE 6687</t>
  </si>
  <si>
    <t>Reclass - Exp</t>
  </si>
  <si>
    <t>Police Off Duty Details - Billing FY18</t>
  </si>
  <si>
    <t>0001.0610.5200.0303.2000</t>
  </si>
  <si>
    <t>Library - Utility Expense</t>
  </si>
  <si>
    <t>To record Transfer - Library - Utility Exp/Eversource - June bill.</t>
  </si>
  <si>
    <t>0001.0175.5400.0201.2000</t>
  </si>
  <si>
    <t>Planning Brd - Supplies</t>
  </si>
  <si>
    <t>Reclass - Wrong Fund</t>
  </si>
  <si>
    <t xml:space="preserve">Cash - General Fund </t>
  </si>
  <si>
    <t>Green Communities - Cash</t>
  </si>
  <si>
    <t>5147.0122.5400.3272.0000</t>
  </si>
  <si>
    <t>Green Communities - Supplies</t>
  </si>
  <si>
    <t>JE 6688</t>
  </si>
  <si>
    <t>JE 6689</t>
  </si>
  <si>
    <t>General Fund - School Expenses</t>
  </si>
  <si>
    <t>Correction</t>
  </si>
  <si>
    <t xml:space="preserve">School Tech Hardware - ATM18 A5.4C </t>
  </si>
  <si>
    <t>School Tech Hardware - Other Capital Outlay</t>
  </si>
  <si>
    <t>To record correction G12 09/13/17 - vendor Whalley Computer.</t>
  </si>
  <si>
    <t>JE 6690</t>
  </si>
  <si>
    <t>0001.0423.5200.0404.2030</t>
  </si>
  <si>
    <t>Reclass - Overdrawn Fund</t>
  </si>
  <si>
    <t>Snow &amp; Ice - Equipment Maint.</t>
  </si>
  <si>
    <t>To record reclass - Birchler's Automotive 12/06/17 G24.</t>
  </si>
  <si>
    <t>Highway Maint - Equipment Maint.</t>
  </si>
  <si>
    <t>JE 6691</t>
  </si>
  <si>
    <t>JE 6692</t>
  </si>
  <si>
    <t>June 2018</t>
  </si>
  <si>
    <t>To record June Cherry Sheet Assessments - FY18 State monthly report.</t>
  </si>
  <si>
    <t xml:space="preserve">        FY____Town of Dover          </t>
  </si>
  <si>
    <t xml:space="preserve">FY18 CLOSE - CHERRY SHEET CONTROL </t>
  </si>
  <si>
    <t>JE 6693</t>
  </si>
  <si>
    <t>0001.0199.5810.0319.2000</t>
  </si>
  <si>
    <t>Building Maintenance - Other Capital Outlay/Equipment</t>
  </si>
  <si>
    <t>To record Transfer Bldg Maint - underfunded budget Air Conditioning/Caryl CC.</t>
  </si>
  <si>
    <t>Building Maintenance - Caryl Comm Center</t>
  </si>
  <si>
    <t>Building Maintenance - Protective Agencies</t>
  </si>
  <si>
    <t>Building Maintenance - Town House</t>
  </si>
  <si>
    <t>To record Transfer Bldg Maint - unforeseen building maintenance expenses.</t>
  </si>
  <si>
    <t xml:space="preserve">Ambulance - Salaries </t>
  </si>
  <si>
    <t>To record Transfer Ambulance - increase admin hours/EMTs</t>
  </si>
  <si>
    <t>To record Transfer Fire Engine 2 repairs greater than expected.</t>
  </si>
  <si>
    <t>Fire - Vehicle Maintenance</t>
  </si>
  <si>
    <t>5035.0600.5100.3122.0000</t>
  </si>
  <si>
    <t>School Salary - Fed Teacher Quality Title11</t>
  </si>
  <si>
    <t>To record portion of Payroll Salary to General Fund.</t>
  </si>
  <si>
    <t>School Salary - Fed Omnibus - SPED IDEA</t>
  </si>
  <si>
    <t>JE 6694</t>
  </si>
  <si>
    <t>JE 6695</t>
  </si>
  <si>
    <t>School Salary - Payroll/ QPO Stipend</t>
  </si>
  <si>
    <t>Fed Teacher Quality Title 11 - Cash</t>
  </si>
  <si>
    <t>Fed Omnibus - SPED IDEA - Cash</t>
  </si>
  <si>
    <t>School Salary - Payroll/ SPED Ed Assists</t>
  </si>
  <si>
    <t>5106.0600.5700.3140.0000</t>
  </si>
  <si>
    <t>Title IV - Other Expenses</t>
  </si>
  <si>
    <t>Title IV - Cash</t>
  </si>
  <si>
    <t>School - Pur of Serv Admin Office</t>
  </si>
  <si>
    <t>To record reclass portion - IXL Learning $294.00 to Title IV Grant.</t>
  </si>
  <si>
    <t>JE 6696</t>
  </si>
  <si>
    <t>FY19   Journal  Entries</t>
  </si>
  <si>
    <t>0001.0146.4120.2019</t>
  </si>
  <si>
    <t>RECEIPTS - PR Reimburse - Town of SHERBORN</t>
  </si>
  <si>
    <t>start  here</t>
  </si>
  <si>
    <t>FY19   RECAP  &amp;  ATM  VOTES</t>
  </si>
  <si>
    <t>FY19  Estimate Revenue (based on Recap)</t>
  </si>
  <si>
    <t>0001.0122.4320.8253</t>
  </si>
  <si>
    <t>0001.0122.4360.8301</t>
  </si>
  <si>
    <t>0001.0122.4360.8302</t>
  </si>
  <si>
    <t>0001.0122.4360.8305</t>
  </si>
  <si>
    <t>RENTALS.RENTAL-COMMUNITY CYCLE, INC</t>
  </si>
  <si>
    <t>0001.0122.4360.8312</t>
  </si>
  <si>
    <t>0001.0122.4360.8313</t>
  </si>
  <si>
    <t>0001.0122.4360.8315</t>
  </si>
  <si>
    <t>0001.0122.4360.8318</t>
  </si>
  <si>
    <t>0001.0122.4410.8500</t>
  </si>
  <si>
    <t>ALCOHOLIC BEVERAGE LICENSES.ALCOHOLIC BEVERAGES LICENSES</t>
  </si>
  <si>
    <t>0001.0122.4449.8509</t>
  </si>
  <si>
    <t>OTHER LICENSES &amp; PERMITS:.OTHER LICENSES</t>
  </si>
  <si>
    <t>0001.0141.4180</t>
  </si>
  <si>
    <t>0001.0141.4320.8254</t>
  </si>
  <si>
    <t>0001.0141.4379.8499</t>
  </si>
  <si>
    <t>0001.0145.4142</t>
  </si>
  <si>
    <t>0001.0145.4320.8210</t>
  </si>
  <si>
    <t>0001.0145.4320.8212</t>
  </si>
  <si>
    <t>FEES.TREAS/COLL-LAND COURT FEES</t>
  </si>
  <si>
    <t>0001.0145.4320.8213</t>
  </si>
  <si>
    <t>0001.0145.4820.8800</t>
  </si>
  <si>
    <t>0001.0145.4820.8801</t>
  </si>
  <si>
    <t>0001.0145.4820.8806</t>
  </si>
  <si>
    <t>0001.0145.4820.8807</t>
  </si>
  <si>
    <t>0001.0145.4820.8812</t>
  </si>
  <si>
    <t>0001.0145.4820.8814</t>
  </si>
  <si>
    <t>0001.0145.4820.8815</t>
  </si>
  <si>
    <t>0001.0145.4820.8816</t>
  </si>
  <si>
    <t>0001.0145.4820.8817</t>
  </si>
  <si>
    <t>0001.0145.4820.8818</t>
  </si>
  <si>
    <t>0001.0145.4820.8820</t>
  </si>
  <si>
    <t>0001.0145.4820.8821</t>
  </si>
  <si>
    <t>0001.0145.4820.8822</t>
  </si>
  <si>
    <t>0001.0145.4820.8823</t>
  </si>
  <si>
    <t>INTEREST ON DEPOSITS.NEEDHAM BANK - MMDA &amp; CD</t>
  </si>
  <si>
    <t>0001.0145.4820.8860</t>
  </si>
  <si>
    <t>0001.0146.4110.2016</t>
  </si>
  <si>
    <t>0001.0146.4110.2017</t>
  </si>
  <si>
    <t>0001.0146.4110.2019</t>
  </si>
  <si>
    <t>PERSONAL PROPERTY TAXES.2019</t>
  </si>
  <si>
    <t>0001.0146.4120.2015</t>
  </si>
  <si>
    <t>REAL ESTATE TAXES.2019</t>
  </si>
  <si>
    <t>0001.0146.4130.8031</t>
  </si>
  <si>
    <t>0001.0146.4150.2016</t>
  </si>
  <si>
    <t>0001.0146.4150.2018</t>
  </si>
  <si>
    <t>0001.0146.4150.2019</t>
  </si>
  <si>
    <t>MOTOR VEHICLE EXCISE.2019</t>
  </si>
  <si>
    <t>0001.0146.4161.2017</t>
  </si>
  <si>
    <t>0001.0146.4161.2018</t>
  </si>
  <si>
    <t>0001.0146.4161.2019</t>
  </si>
  <si>
    <t>BOAT EXCISE.2019</t>
  </si>
  <si>
    <t>0001.0146.4171.8001</t>
  </si>
  <si>
    <t>0001.0146.4171.8003</t>
  </si>
  <si>
    <t>0001.0146.4173.8020</t>
  </si>
  <si>
    <t>0001.0146.4173.8021</t>
  </si>
  <si>
    <t>0001.0146.4175.8027</t>
  </si>
  <si>
    <t>PENALTY/INT-DEFRR RE CL41A.DEFERRED RE-ADDTNL INTEREST</t>
  </si>
  <si>
    <t>0001.0146.4379.8441</t>
  </si>
  <si>
    <t>0001.0161.4379.8421</t>
  </si>
  <si>
    <t>0001.0161.4379.8451</t>
  </si>
  <si>
    <t>0001.0161.4379.8452</t>
  </si>
  <si>
    <t>0001.0161.4379.8453</t>
  </si>
  <si>
    <t>0001.0161.4379.8454</t>
  </si>
  <si>
    <t>0001.0161.4379.8455</t>
  </si>
  <si>
    <t>0001.0161.4379.8456</t>
  </si>
  <si>
    <t>0001.0161.4379.8457</t>
  </si>
  <si>
    <t>0001.0161.4379.8458</t>
  </si>
  <si>
    <t>0001.0161.4379.8459</t>
  </si>
  <si>
    <t>0001.0171.4320.8220</t>
  </si>
  <si>
    <t>0001.0171.4320.8221</t>
  </si>
  <si>
    <t>0001.0171.4320.8222</t>
  </si>
  <si>
    <t>0001.0171.4320.8223</t>
  </si>
  <si>
    <t>0001.0175.4320.8230</t>
  </si>
  <si>
    <t>0001.0176.4320.8240</t>
  </si>
  <si>
    <t>0001.0201.4270.8140</t>
  </si>
  <si>
    <t>0001.0201.4270.8143</t>
  </si>
  <si>
    <t>0001.0201.4270.8144</t>
  </si>
  <si>
    <t>0001.0201.4270.8145</t>
  </si>
  <si>
    <t>0001.0201.4695.8700</t>
  </si>
  <si>
    <t>0001.0201.4695.8701</t>
  </si>
  <si>
    <t>0001.0220.4270.8154</t>
  </si>
  <si>
    <t>0001.0220.4270.8155</t>
  </si>
  <si>
    <t>0001.0220.4270.8156</t>
  </si>
  <si>
    <t>0001.0231.4270.8190</t>
  </si>
  <si>
    <t>0001.0241.4320.8250</t>
  </si>
  <si>
    <t>0001.0241.4379.8499</t>
  </si>
  <si>
    <t>0001.0241.4449.8510</t>
  </si>
  <si>
    <t>0001.0241.4449.8512</t>
  </si>
  <si>
    <t>0001.0242.4449.8521</t>
  </si>
  <si>
    <t>0001.0243.4449.8531</t>
  </si>
  <si>
    <t>0001.0245.4449.8541</t>
  </si>
  <si>
    <t>0001.0411.4320.8260</t>
  </si>
  <si>
    <t>0001.0422.4379.8499</t>
  </si>
  <si>
    <t>0001.0422.4449.8293</t>
  </si>
  <si>
    <t>0001.0439.4379.8296</t>
  </si>
  <si>
    <t>0001.0439.4449.8290</t>
  </si>
  <si>
    <t>0001.0491.4371.8410</t>
  </si>
  <si>
    <t>DEPARTMENTAL-CEMETERIES.CEMETERY-BURIAL/CREMATION FEES</t>
  </si>
  <si>
    <t>0001.0491.4371.8411</t>
  </si>
  <si>
    <t>0001.0491.4371.8413</t>
  </si>
  <si>
    <t>0001.0491.4371.8414</t>
  </si>
  <si>
    <t>DEPARTMENTAL-CEMETERIES.CEMETERY-OTHER CHARGES</t>
  </si>
  <si>
    <t>0001.0491.4371.8415</t>
  </si>
  <si>
    <t>0001.0491.4371.8416</t>
  </si>
  <si>
    <t>DEPARTMENTAL-CEMETERIES.CEMETERY-SAT/SUN/HOL/CREMATION</t>
  </si>
  <si>
    <t>0001.0491.4371.8417</t>
  </si>
  <si>
    <t>DEPARTMENTAL-CEMETERIES.CEMETERY-SAT/SUN/HOL/BURIAL</t>
  </si>
  <si>
    <t>0001.0519.4320.8461</t>
  </si>
  <si>
    <t>FEES.BD OF HEALTH-CONSULTANT FEES</t>
  </si>
  <si>
    <t>0001.0519.4320.8464</t>
  </si>
  <si>
    <t>0001.0519.4379.8460</t>
  </si>
  <si>
    <t>0001.0519.4379.8499</t>
  </si>
  <si>
    <t>0001.0519.4449.8502</t>
  </si>
  <si>
    <t>0001.0519.4449.8550</t>
  </si>
  <si>
    <t>0001.0519.4449.8551</t>
  </si>
  <si>
    <t>0001.0519.4449.8552</t>
  </si>
  <si>
    <t>0001.0519.4449.8553</t>
  </si>
  <si>
    <t>0001.0519.4449.8554</t>
  </si>
  <si>
    <t>OTHER LICENSES &amp; PERMITS:.BD OF HEALTH-OTHER PERMITS</t>
  </si>
  <si>
    <t>0001.0610.4370.8400</t>
  </si>
  <si>
    <t>0001.0610.4370.8401</t>
  </si>
  <si>
    <t>0001.0800.4613</t>
  </si>
  <si>
    <t>0001.0800.4615</t>
  </si>
  <si>
    <t>0001.0800.4616</t>
  </si>
  <si>
    <t>0001.0800.4618</t>
  </si>
  <si>
    <t>0001.0800.4661.0000</t>
  </si>
  <si>
    <t>CHS: POLICE CAREER INCENTIVE</t>
  </si>
  <si>
    <t>0001.0800.4685</t>
  </si>
  <si>
    <t>0001.0810.4620</t>
  </si>
  <si>
    <t>0001.0810.4622</t>
  </si>
  <si>
    <t>To Record Estimated FY19 Revenue - Recap</t>
  </si>
  <si>
    <t>To record Tax Title  amount raised on Recap FY19</t>
  </si>
  <si>
    <t>RECAP  ENTRIES  -  FY19</t>
  </si>
  <si>
    <t>To record SNOW &amp; ICE amount raised on Recap FY19</t>
  </si>
  <si>
    <t>To record amounts raised for Appropriation Deficit-Ambulance per Recap FY19</t>
  </si>
  <si>
    <t>To record amounts raised for OVERLAY DEFICITS (yr) per Recap FY19</t>
  </si>
  <si>
    <t xml:space="preserve">        Reserve for Abatement/Exemption - OVERLAY 2019</t>
  </si>
  <si>
    <t>To record amounts raised for Allowance for Abatement/Exemption per Recap FY19</t>
  </si>
  <si>
    <t>To record the transfer amount for  E911 Support/non-refundable reimbursements raised on Recap.</t>
  </si>
  <si>
    <t>TO DO!!!</t>
  </si>
  <si>
    <t>To record Free Cash certified by DOR as of 7/1/18 (YE 6/30/18) for FY20 ATM funding sources.</t>
  </si>
  <si>
    <t>ANNUAL TOWN MEETING FY20 - VOTES to SUPPLEMENT FY19</t>
  </si>
  <si>
    <t xml:space="preserve">                 Unpaid Bills - Set up Free Cash - FY19 Expenditure - voted ATM20 Art. ?? </t>
  </si>
  <si>
    <t xml:space="preserve">       Fund Balance Reserved for Expenditures - Art?? (ATM20)</t>
  </si>
  <si>
    <t>sample:</t>
  </si>
  <si>
    <t xml:space="preserve">                Supplement FY19 Art 4 - Set up Free Cash -FY18 Expenditure - voted ATM20 Art. ?</t>
  </si>
  <si>
    <t>Art 4</t>
  </si>
  <si>
    <t xml:space="preserve">Supplement </t>
  </si>
  <si>
    <t>01/?/2019</t>
  </si>
  <si>
    <t>setup budget</t>
  </si>
  <si>
    <t>Overlay Released for Other Available Sources Budget FY20</t>
  </si>
  <si>
    <t>To record Overlay Reserve for overlay released for FY20 budget per Assessors memo dated ???.</t>
  </si>
  <si>
    <t>JE 6892</t>
  </si>
  <si>
    <t>JE 6893</t>
  </si>
  <si>
    <t xml:space="preserve">         0001.0001.1230.2019</t>
  </si>
  <si>
    <t>TO DO - AFTER TM !!!</t>
  </si>
  <si>
    <t>TOWN OF DOVER</t>
  </si>
  <si>
    <t>FY 2020 JOURNAL ENTRIES</t>
  </si>
  <si>
    <t>03-122-5308</t>
  </si>
  <si>
    <t>Selectmen - Encumbrance</t>
  </si>
  <si>
    <t>FY19 Encumber</t>
  </si>
  <si>
    <t>03-145-5420</t>
  </si>
  <si>
    <t>Treasurer/Collector - Encumbrance</t>
  </si>
  <si>
    <t>to FY20</t>
  </si>
  <si>
    <t>03-155-5420</t>
  </si>
  <si>
    <t>Data Processing  - Encumbrance</t>
  </si>
  <si>
    <t>03-161-5420</t>
  </si>
  <si>
    <t>Town Clerk - Encumbrance</t>
  </si>
  <si>
    <t>03-171-5420</t>
  </si>
  <si>
    <t>Conservation Comm - Encumbrance</t>
  </si>
  <si>
    <t>03-175-5420</t>
  </si>
  <si>
    <t>Planning Board - Encumbrance</t>
  </si>
  <si>
    <t>03-192-5420</t>
  </si>
  <si>
    <t>Town House - Encumbrance</t>
  </si>
  <si>
    <t>03-193-5230</t>
  </si>
  <si>
    <t>Caryl Community Center - Encumbrance</t>
  </si>
  <si>
    <t>03-199-5244</t>
  </si>
  <si>
    <t>Building Maintenance - Encumbrance</t>
  </si>
  <si>
    <t>03-220-5244</t>
  </si>
  <si>
    <t>Fire Department - Encumbrance</t>
  </si>
  <si>
    <t>03-231-5308</t>
  </si>
  <si>
    <t>Ambulance - Encumbrance</t>
  </si>
  <si>
    <t>03-433-5300</t>
  </si>
  <si>
    <t>Solid Waste - Encumbrance</t>
  </si>
  <si>
    <t>03-450-5300</t>
  </si>
  <si>
    <t>Water Department - Encumbrance</t>
  </si>
  <si>
    <t>03-491-5580</t>
  </si>
  <si>
    <t>Cemetery Department - Encumbrance</t>
  </si>
  <si>
    <t>03-541-5421</t>
  </si>
  <si>
    <t>Council on Aging - Encumbrance</t>
  </si>
  <si>
    <t>03-691-5240</t>
  </si>
  <si>
    <t>Historical Commission - Encumbrance</t>
  </si>
  <si>
    <t>Record FY19 Encumbrance to FY20</t>
  </si>
  <si>
    <t>J20-2</t>
  </si>
  <si>
    <t>Pre-School at Chickering</t>
  </si>
  <si>
    <t>24-300-5118-241016-5007</t>
  </si>
  <si>
    <t>reclass</t>
  </si>
  <si>
    <t>J20-4</t>
  </si>
  <si>
    <t>Reclass Payroll 2-PR072419 TO PRE-SCHOOL</t>
  </si>
  <si>
    <t>03-300-5100</t>
  </si>
  <si>
    <t>School Salary Encumbramce</t>
  </si>
  <si>
    <t>J20-3</t>
  </si>
  <si>
    <t>In Beginning Balance - VADAR-</t>
  </si>
  <si>
    <t>03-141-5313</t>
  </si>
  <si>
    <t>encumbrance</t>
  </si>
  <si>
    <t>03-300-5200</t>
  </si>
  <si>
    <t>School Teacher Encumbrance</t>
  </si>
  <si>
    <t>Assessors Encumbrance</t>
  </si>
  <si>
    <t>School Salary Encumbrance</t>
  </si>
  <si>
    <t>J20-5</t>
  </si>
  <si>
    <t>33-220-5870-331249-0000</t>
  </si>
  <si>
    <t>33-231-5870-331250-0000</t>
  </si>
  <si>
    <t>31-210-5870-331253-0000</t>
  </si>
  <si>
    <t>33-422-5870-331254-0000</t>
  </si>
  <si>
    <t>33-422-5870-331255-0000</t>
  </si>
  <si>
    <t>A52a Fire and Ambulance - Radio Equipment</t>
  </si>
  <si>
    <t>A52b Fire and Ambulance - Ambulance</t>
  </si>
  <si>
    <t>A53a Bldg Maint - Protective Agency Building - Roof</t>
  </si>
  <si>
    <t>A53b Bldg Maint - Protective Agency Building  De-Leading Firing Range</t>
  </si>
  <si>
    <t>A53c Bldg Maint - Protective Agency Building - Air Conditioning</t>
  </si>
  <si>
    <t>A54a Highway Department - Pick Up Truck</t>
  </si>
  <si>
    <t>A54b Highway Department - Fuel Dispensing System</t>
  </si>
  <si>
    <t>33-210-5875-331252-0000</t>
  </si>
  <si>
    <t>Record FY20 ATM Article 5 Capital Articles</t>
  </si>
  <si>
    <t>31-210-5875-331251-0000</t>
  </si>
  <si>
    <t>J20-6</t>
  </si>
  <si>
    <t>Record FY20 ATM Article 9</t>
  </si>
  <si>
    <t>02-171-5966</t>
  </si>
  <si>
    <t>Transfer to Trust &amp; Agency Fund -Conservation Fund 8012</t>
  </si>
  <si>
    <t>fy20 article 9</t>
  </si>
  <si>
    <t>fy20 article 5</t>
  </si>
  <si>
    <t>J20-7</t>
  </si>
  <si>
    <t>02-155-5300</t>
  </si>
  <si>
    <t>Special Articles -Information Technology Study &amp; Analysis</t>
  </si>
  <si>
    <t>Record FY20 ATM Article 10</t>
  </si>
  <si>
    <t>fy20 article 10</t>
  </si>
  <si>
    <t>J20-8</t>
  </si>
  <si>
    <t>Trans to Trust &amp; Agency Fund - Dover Regional OPEB Stabilization Fund</t>
  </si>
  <si>
    <t>J20-9</t>
  </si>
  <si>
    <t>fy20 article 16</t>
  </si>
  <si>
    <t>Record FY20 ATM Article 16</t>
  </si>
  <si>
    <t>33-193-5830-331256-0000</t>
  </si>
  <si>
    <t>J20-10</t>
  </si>
  <si>
    <t>01-132-5780</t>
  </si>
  <si>
    <t>FY20 ATM A18 RESERVE FUND</t>
  </si>
  <si>
    <t>Record FY20 ATM Article 18</t>
  </si>
  <si>
    <t>fy20 article 18</t>
  </si>
  <si>
    <t>02-990-5966</t>
  </si>
  <si>
    <t>J20-11</t>
  </si>
  <si>
    <t>J20-12</t>
  </si>
  <si>
    <t>01-199-5244-010404-0001</t>
  </si>
  <si>
    <t>Caryl Community Center Maintenance</t>
  </si>
  <si>
    <t>01-199-5244-000000-0001</t>
  </si>
  <si>
    <t>Equipment Maintenance</t>
  </si>
  <si>
    <t>Reclass Scherbon Consolidated Invoice 19-04-150-NQ</t>
  </si>
  <si>
    <t>01-199-5244-010415-0001</t>
  </si>
  <si>
    <t>Library Maintenance</t>
  </si>
  <si>
    <t>Reclass NW Pest Control Invoice 647098</t>
  </si>
  <si>
    <t>J20-13</t>
  </si>
  <si>
    <t>01-199-5244-010414-0001</t>
  </si>
  <si>
    <t>Town House Maintenance</t>
  </si>
  <si>
    <t>Reclass Safety Signal Security Invoice 0106551</t>
  </si>
  <si>
    <t>*</t>
  </si>
  <si>
    <t>Record FY20 ATM Article 11</t>
  </si>
  <si>
    <t>fy20 article 11</t>
  </si>
  <si>
    <t xml:space="preserve">  </t>
  </si>
  <si>
    <t xml:space="preserve">    </t>
  </si>
  <si>
    <t xml:space="preserve">   </t>
  </si>
  <si>
    <t>VADAR</t>
  </si>
  <si>
    <t>J/E #</t>
  </si>
  <si>
    <t>J20-3A</t>
  </si>
  <si>
    <t>03-300-5200-000000-0001</t>
  </si>
  <si>
    <t>Reduce Encumbrance Request</t>
  </si>
  <si>
    <t>J20-14</t>
  </si>
  <si>
    <t>01-220-5120</t>
  </si>
  <si>
    <t>Fire - Permanent Part Time</t>
  </si>
  <si>
    <t>01-220-5110</t>
  </si>
  <si>
    <t>Fire Salary Full Time</t>
  </si>
  <si>
    <t>Reclass Payroll  S/B Permanent Part Time</t>
  </si>
  <si>
    <t>01-220-5118</t>
  </si>
  <si>
    <t>Fire - Temporary Part Time</t>
  </si>
  <si>
    <t>J20-15</t>
  </si>
  <si>
    <t>Correct J20-14 S/B Permanent not Temporary</t>
  </si>
  <si>
    <t>J20-16</t>
  </si>
  <si>
    <t>01-175-5120</t>
  </si>
  <si>
    <t>Planning - Salary Permanent Part Time</t>
  </si>
  <si>
    <t>01-175-5112</t>
  </si>
  <si>
    <t>Planning - Permanent Part Time</t>
  </si>
  <si>
    <t>Reclass July 2019 Payroll to Correct Account</t>
  </si>
  <si>
    <t>J20-17</t>
  </si>
  <si>
    <t>Reclass August 2019 Payroll to Correct Account</t>
  </si>
  <si>
    <t>J20-18</t>
  </si>
  <si>
    <t>Reclass September 2019 Payroll to Correct Account</t>
  </si>
  <si>
    <t>J20-19</t>
  </si>
  <si>
    <t>J20-20</t>
  </si>
  <si>
    <t>J20-21</t>
  </si>
  <si>
    <t>Reclass November 2019 Payroll to Correct Account</t>
  </si>
  <si>
    <t>Reclass December 2019 Payroll to Correct Account</t>
  </si>
  <si>
    <t>Assessors - Encumbrance</t>
  </si>
  <si>
    <t>J20-22</t>
  </si>
  <si>
    <t>01-141-5313</t>
  </si>
  <si>
    <t>Reclass Sambor Invoice FY20RE-06</t>
  </si>
  <si>
    <t>J20-23</t>
  </si>
  <si>
    <t>Reclass Sambor Invoice FY20RE-07</t>
  </si>
  <si>
    <t>J20-24</t>
  </si>
  <si>
    <t>Reclass Sambor Invoice FY20RE-08</t>
  </si>
  <si>
    <t>J20-25</t>
  </si>
  <si>
    <t>Reclass Sambor Invoice FY20RE-09</t>
  </si>
  <si>
    <t>Reclass Sambor Invoice FY20RE-10</t>
  </si>
  <si>
    <t>J20-26</t>
  </si>
  <si>
    <t>J20-27</t>
  </si>
  <si>
    <t>01-141-5307</t>
  </si>
  <si>
    <t>Assessors - Purchase of Service Data Processing</t>
  </si>
  <si>
    <t>Warrants Payable</t>
  </si>
  <si>
    <t>01-000-2010</t>
  </si>
  <si>
    <t>Reclass Partiot Prop Inv 14963 from FY19 s/b FY20  (see J19-128)</t>
  </si>
  <si>
    <t>J20-28</t>
  </si>
  <si>
    <t>J20-3B</t>
  </si>
  <si>
    <t>J20-3C</t>
  </si>
  <si>
    <t>add add'l</t>
  </si>
  <si>
    <t>reduce request</t>
  </si>
  <si>
    <t>School Teacher Encumbrance     (see J20-3C for add'l $300)</t>
  </si>
  <si>
    <t>Increase Encumbrance Request - Error in Posting (see J20-3)</t>
  </si>
  <si>
    <t>Assessors Encumbrance   (see J20-3B)</t>
  </si>
  <si>
    <t>encumber</t>
  </si>
  <si>
    <t>03-422-5580</t>
  </si>
  <si>
    <t>Solid Waste</t>
  </si>
  <si>
    <t>03-541-5400</t>
  </si>
  <si>
    <t>COA - Supplies</t>
  </si>
  <si>
    <t>Posted correctly in KVS</t>
  </si>
  <si>
    <t>School Encumbrance</t>
  </si>
  <si>
    <t>J20-29</t>
  </si>
  <si>
    <t>Due From Commonwealth</t>
  </si>
  <si>
    <t>reverse accrual</t>
  </si>
  <si>
    <t>June 2019 Cherry Sheets Accrued see J19-118 6/30/19</t>
  </si>
  <si>
    <t>1.1.3633.3639</t>
  </si>
  <si>
    <t>1.1.1000</t>
  </si>
  <si>
    <t>J20-30</t>
  </si>
  <si>
    <t>1.1.1320</t>
  </si>
  <si>
    <t>J20-31</t>
  </si>
  <si>
    <t>01-210-5110</t>
  </si>
  <si>
    <t>Police Wages</t>
  </si>
  <si>
    <t>29-210-5118-291006-5101</t>
  </si>
  <si>
    <t>E911 Grant</t>
  </si>
  <si>
    <t>J20-32</t>
  </si>
  <si>
    <t>01-945-5740</t>
  </si>
  <si>
    <t>Property &amp; Casualty Insurance</t>
  </si>
  <si>
    <t>01-912-5170</t>
  </si>
  <si>
    <t>Workers Compensation</t>
  </si>
  <si>
    <t>Reclass to GF</t>
  </si>
  <si>
    <t>Reclass to Correct Lines</t>
  </si>
  <si>
    <t>J20-33</t>
  </si>
  <si>
    <t>01-300-5100-019902-0001</t>
  </si>
  <si>
    <t>Dover School Salary Administrative</t>
  </si>
  <si>
    <t>01-300-5100-019901-001</t>
  </si>
  <si>
    <t>Dover School Salary School Committee</t>
  </si>
  <si>
    <t>J20-34</t>
  </si>
  <si>
    <t>Selectmen Encumbrance</t>
  </si>
  <si>
    <t>03-122-5200</t>
  </si>
  <si>
    <t>Reclass to correct line item</t>
  </si>
  <si>
    <t>Record Accrual</t>
  </si>
  <si>
    <t>J20-35</t>
  </si>
  <si>
    <t>01-000-3590</t>
  </si>
  <si>
    <t>UFB</t>
  </si>
  <si>
    <t>01-000-3591</t>
  </si>
  <si>
    <t>Record Certified Free Cash</t>
  </si>
  <si>
    <t>J20-36</t>
  </si>
  <si>
    <t>33-220-5870-331249</t>
  </si>
  <si>
    <t>FY20 ATM A52a Radio Equipment</t>
  </si>
  <si>
    <t>01-220-5854</t>
  </si>
  <si>
    <t>Fire-Other Capital Outlay New Equipment</t>
  </si>
  <si>
    <t>Reclass to Article</t>
  </si>
  <si>
    <t>J20-37</t>
  </si>
  <si>
    <t>J20-38</t>
  </si>
  <si>
    <t>70-122-5170-202000-5190</t>
  </si>
  <si>
    <t>Retired Police - Sick Buy Back</t>
  </si>
  <si>
    <t>01-210-5190</t>
  </si>
  <si>
    <t>Police-Salary Sick Pay</t>
  </si>
  <si>
    <t>J20-39</t>
  </si>
  <si>
    <t>01-650-5120</t>
  </si>
  <si>
    <t>Parks &amp; Rec - Temporary Part-Time</t>
  </si>
  <si>
    <t>01-650-5110</t>
  </si>
  <si>
    <t>Parks &amp; Rec - Salary Full-Time</t>
  </si>
  <si>
    <t>Reclass PR-13 through PR-19</t>
  </si>
  <si>
    <t>rft</t>
  </si>
  <si>
    <t>01-450-5240</t>
  </si>
  <si>
    <t>Water System Maintenance</t>
  </si>
  <si>
    <t>Reserve Fund</t>
  </si>
  <si>
    <t>RFT 20-1</t>
  </si>
  <si>
    <t>01-220-5244</t>
  </si>
  <si>
    <t>Fire - Equipment Maintenance</t>
  </si>
  <si>
    <t>RFT 20-2</t>
  </si>
  <si>
    <t>01-231-5120</t>
  </si>
  <si>
    <t>RFT 20-3</t>
  </si>
  <si>
    <t>01-491-5190</t>
  </si>
  <si>
    <t>Cemetery - Burial Overtime</t>
  </si>
  <si>
    <t>RFT 20-4</t>
  </si>
  <si>
    <t>01-650-5215</t>
  </si>
  <si>
    <t>RFT 20-5</t>
  </si>
  <si>
    <t xml:space="preserve">Parks &amp; Rec  </t>
  </si>
  <si>
    <t>Retired Police Sick Buy Back</t>
  </si>
  <si>
    <t>70-000-1040-000000-5190</t>
  </si>
  <si>
    <t>70-122-3590-000000-5190</t>
  </si>
  <si>
    <t>✔</t>
  </si>
  <si>
    <t>33-122-5810-331236-6012</t>
  </si>
  <si>
    <t>Open Space Plan Revision</t>
  </si>
  <si>
    <t>JULY 1, 2019</t>
  </si>
  <si>
    <t>33-000-1040-000000-6012</t>
  </si>
  <si>
    <t>33-122-3590-331236-6012</t>
  </si>
  <si>
    <t>ATM03  A23</t>
  </si>
  <si>
    <t>Multiple Town Meetings FY91-FY18</t>
  </si>
  <si>
    <t>01-231-5500</t>
  </si>
  <si>
    <t>RFT 20-6</t>
  </si>
  <si>
    <t>FY20 ATM A16 CARYL COMM CENTER E✔TRAORD REPAIRS</t>
  </si>
  <si>
    <t>Assessors - Property Valuation E✔pense</t>
  </si>
  <si>
    <t>Selectmen Encumber E✔pense</t>
  </si>
  <si>
    <t>J20-42  ADVANCED-BUDGET ENTRY</t>
  </si>
  <si>
    <t>J20-40  ADVANCED-BUDGET ENTRY</t>
  </si>
  <si>
    <t>J20-42</t>
  </si>
  <si>
    <t>J20-41</t>
  </si>
  <si>
    <t>J20-40</t>
  </si>
  <si>
    <t>J20-43</t>
  </si>
  <si>
    <t>J20-44</t>
  </si>
  <si>
    <t>J20-45</t>
  </si>
  <si>
    <t>33-122-5810-331232-6015</t>
  </si>
  <si>
    <t>Subsidy Afford. Housing ATM09 A12</t>
  </si>
  <si>
    <t>ATM09 A12</t>
  </si>
  <si>
    <t>33-122-1040-331232-6015</t>
  </si>
  <si>
    <t>33-122-3590-331232-6015</t>
  </si>
  <si>
    <t>33-122-5810-331229-6017</t>
  </si>
  <si>
    <t>Revise Open Space Plan ATM09 A15</t>
  </si>
  <si>
    <t>33-122-1040-331229-6017</t>
  </si>
  <si>
    <t>33-122-3590-331229-6017</t>
  </si>
  <si>
    <t>ATM09  A15</t>
  </si>
  <si>
    <t>33-122-5810-331200-6043</t>
  </si>
  <si>
    <t>Caryl Maintenance ATM05 A5.5c</t>
  </si>
  <si>
    <t>33-122-1040-331200-6043</t>
  </si>
  <si>
    <t>33-122-3590-331200-6043</t>
  </si>
  <si>
    <t>ATM05  A5.5a</t>
  </si>
  <si>
    <t>33-122-5810-331196-6047</t>
  </si>
  <si>
    <t>Water Supply/Storage STM98 A4</t>
  </si>
  <si>
    <t>33-122-1040-331196-6047</t>
  </si>
  <si>
    <t>33-122-3590-331196-6047</t>
  </si>
  <si>
    <t>STM98  A4</t>
  </si>
  <si>
    <t>33-122-5810-331194-6049</t>
  </si>
  <si>
    <t>Computer Network ATM98 A22</t>
  </si>
  <si>
    <t>33-122-1040-331194-6049</t>
  </si>
  <si>
    <t>33-122-3590-331194-6049</t>
  </si>
  <si>
    <t>ATM98 A22</t>
  </si>
  <si>
    <t>J20-50</t>
  </si>
  <si>
    <t>33-141-5810-331193-6050</t>
  </si>
  <si>
    <t>Preservation Town Records ATM99 A23</t>
  </si>
  <si>
    <t>33-122-1040-331193-6050</t>
  </si>
  <si>
    <t>33-122-3590-331193-6050</t>
  </si>
  <si>
    <t>ATM99 A23</t>
  </si>
  <si>
    <t>33-122-5810-331155-6096</t>
  </si>
  <si>
    <t>Subsidy Affordable Housing ATM08 A20</t>
  </si>
  <si>
    <t>33-122-1040-331155-6096</t>
  </si>
  <si>
    <t>33-122-3590-331155-6096</t>
  </si>
  <si>
    <t>ATM08 A20</t>
  </si>
  <si>
    <t>33-122-5810-331095-6165</t>
  </si>
  <si>
    <t>ATM13 A5.8c</t>
  </si>
  <si>
    <t>Caryl Community Center Building Maintenance</t>
  </si>
  <si>
    <t>J20-44=</t>
  </si>
  <si>
    <t>33-000-5810-331012-6267</t>
  </si>
  <si>
    <t>33-220-1040-331012-6267</t>
  </si>
  <si>
    <t>33-220-3590-331012-6267</t>
  </si>
  <si>
    <t>Fire Dept - Overhead Doors</t>
  </si>
  <si>
    <t>ATM18 A5.5C</t>
  </si>
  <si>
    <t>33-000-5810-331010-6269</t>
  </si>
  <si>
    <t>33-122-1040-331010-6269</t>
  </si>
  <si>
    <t>33-122-3590-331010-6269</t>
  </si>
  <si>
    <t>Replace Wheelchair Lift at Town House</t>
  </si>
  <si>
    <t>ATM18 A5.5E</t>
  </si>
  <si>
    <t>31-000-5810-311001-6278</t>
  </si>
  <si>
    <t>31-122-1040-311001-6278</t>
  </si>
  <si>
    <t>31-122-3590-311001-6278</t>
  </si>
  <si>
    <t>CCC Design Improvements</t>
  </si>
  <si>
    <t>ATM19 A15</t>
  </si>
  <si>
    <t>33-122-5810-331002-6279</t>
  </si>
  <si>
    <t>33-122-1040-331002-6279</t>
  </si>
  <si>
    <t>33-122-3590-331002-6269</t>
  </si>
  <si>
    <t>Review Open Space &amp; Rec Plan</t>
  </si>
  <si>
    <t>ATM19 A17</t>
  </si>
  <si>
    <t>33-000-5810-331004-6276</t>
  </si>
  <si>
    <t>33-141-1040-331004-6276</t>
  </si>
  <si>
    <t>33-141-3590-331004-6276</t>
  </si>
  <si>
    <t>Town Property Revaluation</t>
  </si>
  <si>
    <t>ATM19 A2</t>
  </si>
  <si>
    <t>33-000-5810-331003-6277</t>
  </si>
  <si>
    <t>33-510-1040-331003-6277</t>
  </si>
  <si>
    <t>35-510-3590-331003-6277</t>
  </si>
  <si>
    <t>Board of Health - Hydrology Study</t>
  </si>
  <si>
    <t>ATM19 A12</t>
  </si>
  <si>
    <t>J20-43 TO J20-46 SEE FY20 BEGIN BAL TAB</t>
  </si>
  <si>
    <t>J20-45=</t>
  </si>
  <si>
    <t>J20-47</t>
  </si>
  <si>
    <t>Police - Temp P/T Salary</t>
  </si>
  <si>
    <t>Reclass to Police G/F</t>
  </si>
  <si>
    <t>J20-48</t>
  </si>
  <si>
    <t>Police - FT Salary</t>
  </si>
  <si>
    <t>J20-49</t>
  </si>
  <si>
    <t>01-292-5118</t>
  </si>
  <si>
    <t>ACO - Salary PT</t>
  </si>
  <si>
    <t>01-292-5195</t>
  </si>
  <si>
    <t>ACO Stipend</t>
  </si>
  <si>
    <t>Reclass PR-14</t>
  </si>
  <si>
    <t>Reclass PR-7</t>
  </si>
  <si>
    <t>Police - Salary Sick</t>
  </si>
  <si>
    <t>J20-51</t>
  </si>
  <si>
    <t>Reclass PR-15</t>
  </si>
  <si>
    <t>J20-52</t>
  </si>
  <si>
    <t>01-210-5130</t>
  </si>
  <si>
    <t>Police - Overtime</t>
  </si>
  <si>
    <t>24-210-5118-241018-5005</t>
  </si>
  <si>
    <t>Police Detail</t>
  </si>
  <si>
    <t>Reclass PR-17</t>
  </si>
  <si>
    <t>01-210-5195-010121</t>
  </si>
  <si>
    <t>J20-46</t>
  </si>
  <si>
    <t>J20-53</t>
  </si>
  <si>
    <t>01-751-5915</t>
  </si>
  <si>
    <t>Maturing Debt Interest</t>
  </si>
  <si>
    <t>01-751-5313</t>
  </si>
  <si>
    <t>Bond Issuing Costs</t>
  </si>
  <si>
    <t>J20-54</t>
  </si>
  <si>
    <t>J20-55</t>
  </si>
  <si>
    <t>01-433-5118</t>
  </si>
  <si>
    <t>01-439-5118</t>
  </si>
  <si>
    <t>Solid Waste - Perm P/T</t>
  </si>
  <si>
    <t>01-433-5120</t>
  </si>
  <si>
    <t>Transfer Station - Temp P/T</t>
  </si>
  <si>
    <t>01-439-5120</t>
  </si>
  <si>
    <t>Solid Waste - Temp P/T</t>
  </si>
  <si>
    <t>01-433-5130</t>
  </si>
  <si>
    <t>Transfer Station - Overtime</t>
  </si>
  <si>
    <t>01-439-5130</t>
  </si>
  <si>
    <t>Solid Waste - Overtime</t>
  </si>
  <si>
    <t>01-433-5195</t>
  </si>
  <si>
    <t>Transfer Station - Clothing Allowance</t>
  </si>
  <si>
    <t>01-439-5195</t>
  </si>
  <si>
    <t>Solid Waste - Clothing Allowance</t>
  </si>
  <si>
    <t>01-433-5210</t>
  </si>
  <si>
    <t>Transfer Station - Electricity</t>
  </si>
  <si>
    <t>01-439-5210</t>
  </si>
  <si>
    <t>Solid Waste - Electricity</t>
  </si>
  <si>
    <t>01-433-5242</t>
  </si>
  <si>
    <t>Transfer Station - Vehicle Maintenance</t>
  </si>
  <si>
    <t>01-439-5242</t>
  </si>
  <si>
    <t>Solid Waste - Vehicle Maintenance</t>
  </si>
  <si>
    <t>01-433-5244</t>
  </si>
  <si>
    <t>Transfer Station - Equipment Maintenance</t>
  </si>
  <si>
    <t>01-439-5315</t>
  </si>
  <si>
    <t>Solid Waste - Equipment Maintenance</t>
  </si>
  <si>
    <t>01-433-5300</t>
  </si>
  <si>
    <t>Transfer Station - Professional Services</t>
  </si>
  <si>
    <t>01-439-5300</t>
  </si>
  <si>
    <t>Solid Waste - Professional Services</t>
  </si>
  <si>
    <t>01-433-5309</t>
  </si>
  <si>
    <t>Transfer Station - Water Testing</t>
  </si>
  <si>
    <t>01-439-5309</t>
  </si>
  <si>
    <t>Solid Waste - Water Testing</t>
  </si>
  <si>
    <t>01-433-5316</t>
  </si>
  <si>
    <t>01-439-5316</t>
  </si>
  <si>
    <t>Solid Waste - Recycling</t>
  </si>
  <si>
    <t>01-433-5340</t>
  </si>
  <si>
    <t>Transfer Station - Telephone</t>
  </si>
  <si>
    <t>01-439-5340</t>
  </si>
  <si>
    <t>01-433-5480</t>
  </si>
  <si>
    <t>Transfer Station - Fuel/Gas</t>
  </si>
  <si>
    <t>01-439-5480</t>
  </si>
  <si>
    <t>Solid Waste - Fuel/Gas</t>
  </si>
  <si>
    <t>01-433-5580</t>
  </si>
  <si>
    <t>Transfer Station - Misc Supplies</t>
  </si>
  <si>
    <t>01-439-5580</t>
  </si>
  <si>
    <t>Solid Waste - Misc Supplies</t>
  </si>
  <si>
    <t>01-433-5710</t>
  </si>
  <si>
    <t>Transfer Station - In State Travel</t>
  </si>
  <si>
    <t>01-439-5710</t>
  </si>
  <si>
    <t>Solid Waste - In State Travel</t>
  </si>
  <si>
    <t>Transfer Station - New Equipment Expenditure</t>
  </si>
  <si>
    <t>RECLASS SOLID WASTE EXPENSES TO CORRECT ACCOUNTS IN 439</t>
  </si>
  <si>
    <t>J20-56</t>
  </si>
  <si>
    <t>Planning Board - Permanent P/T</t>
  </si>
  <si>
    <t>Planning Board - Salary Permanent P/T</t>
  </si>
  <si>
    <t>RECLASS PAYROLL THROUGH 4/29/20</t>
  </si>
  <si>
    <t>$13,418.20 total payroll  posted twice</t>
  </si>
  <si>
    <t>J20-57</t>
  </si>
  <si>
    <t>Ambulance - Supplies &amp; Expenses</t>
  </si>
  <si>
    <t>Ambulance - Supplies/Expenses</t>
  </si>
  <si>
    <t>RFT 20-7</t>
  </si>
  <si>
    <t>J20-58</t>
  </si>
  <si>
    <t>RFT 20-8</t>
  </si>
  <si>
    <t>01-122-5300</t>
  </si>
  <si>
    <t>J20-59 SEE FY20 BEGIN BAL TAB</t>
  </si>
  <si>
    <t>ADVANCED?</t>
  </si>
  <si>
    <t>Highway - Expenses</t>
  </si>
  <si>
    <t>CASH SPECIFIC TO ACCOUNT OR SINGLE CASH ACCOUNT???</t>
  </si>
  <si>
    <t>01-433-5315</t>
  </si>
  <si>
    <t/>
  </si>
  <si>
    <t>01-439-5800</t>
  </si>
  <si>
    <t>Transfer Station - Perm P/t</t>
  </si>
  <si>
    <t>Transer Station - Recycling</t>
  </si>
  <si>
    <t>Solid Wastee - Telephone</t>
  </si>
  <si>
    <t>J20-60</t>
  </si>
  <si>
    <t>J20-61</t>
  </si>
  <si>
    <t>01-491-5530</t>
  </si>
  <si>
    <t xml:space="preserve">Cemetery - </t>
  </si>
  <si>
    <t>01-491-5300</t>
  </si>
  <si>
    <t>J20-62</t>
  </si>
  <si>
    <t>01-199-5240</t>
  </si>
  <si>
    <t xml:space="preserve">Building Maintenance - </t>
  </si>
  <si>
    <t>01-199-5244</t>
  </si>
  <si>
    <t>J20-63</t>
  </si>
  <si>
    <t>24-650-5300-241017-5006</t>
  </si>
  <si>
    <t>Parks Revolving</t>
  </si>
  <si>
    <t>01-135-5420</t>
  </si>
  <si>
    <t>Accountant - Office Supplies</t>
  </si>
  <si>
    <t>J20-64</t>
  </si>
  <si>
    <t>J20-65</t>
  </si>
  <si>
    <t>01-135-5730</t>
  </si>
  <si>
    <t xml:space="preserve">Accounting - </t>
  </si>
  <si>
    <t>J20-66</t>
  </si>
  <si>
    <t>29-510-5300-291041</t>
  </si>
  <si>
    <t>MVP State Grant BOH</t>
  </si>
  <si>
    <t>01-510-5309</t>
  </si>
  <si>
    <t>BOH - Water Study</t>
  </si>
  <si>
    <t>J20-1</t>
  </si>
  <si>
    <t>enter 1-PR071019</t>
  </si>
  <si>
    <t>J20-59 ENC</t>
  </si>
  <si>
    <t>Seletmen - Professional Services</t>
  </si>
  <si>
    <t>Town Administrator Request</t>
  </si>
  <si>
    <t>REVERSE - ENCUMBRANCE ADDED TO THE APPROPRIATION</t>
  </si>
  <si>
    <t>J20-67 SEE FY20 BEGIN BAL TAB</t>
  </si>
  <si>
    <t>J20-67 ENC</t>
  </si>
  <si>
    <t>J20-68 ENC</t>
  </si>
  <si>
    <t>J20-68</t>
  </si>
  <si>
    <t>Police Salary FT</t>
  </si>
  <si>
    <t>01-210-5190-010118-0001</t>
  </si>
  <si>
    <t>Police In Service Training</t>
  </si>
  <si>
    <t>RECLASS PAYROLL 15 THROUGH PAYROLL 20</t>
  </si>
  <si>
    <t>J20-69</t>
  </si>
  <si>
    <t>23-000-1330-000000-5099</t>
  </si>
  <si>
    <t>Water Rates/Services</t>
  </si>
  <si>
    <t>23-000-2660-000000-5099</t>
  </si>
  <si>
    <t>Deferred Revenue</t>
  </si>
  <si>
    <t>commitment</t>
  </si>
  <si>
    <t>J20-70</t>
  </si>
  <si>
    <t>MVP State Grant</t>
  </si>
  <si>
    <t>RECLASS G CLARKE REIMBURSEMENT</t>
  </si>
  <si>
    <t>J20-71</t>
  </si>
  <si>
    <t>State Grant-MVP</t>
  </si>
  <si>
    <t>RECLASS MAPC INVOICE</t>
  </si>
  <si>
    <t>29-510-5300-291041-0001</t>
  </si>
  <si>
    <t>29-510-5300-291041-0000</t>
  </si>
  <si>
    <t>J20-72</t>
  </si>
  <si>
    <t>01-450-5230</t>
  </si>
  <si>
    <t>RFT 20-9</t>
  </si>
  <si>
    <t>J20-72  ADVANCED-BUDGET ENTRY</t>
  </si>
  <si>
    <t>J20-57  ADVANCED-BUDGET ENTRY</t>
  </si>
  <si>
    <t>J20-58  ADVANCED-BUDGET ENTRY</t>
  </si>
  <si>
    <t>J20-41  ADVANCED-BUDGET ENTRY</t>
  </si>
  <si>
    <t>J20-73</t>
  </si>
  <si>
    <t>81-171-5810-811010-8012</t>
  </si>
  <si>
    <t>81-171-3580-811010-8012</t>
  </si>
  <si>
    <t>81-000-1040-000000-8012</t>
  </si>
  <si>
    <t>Conservation Fumd</t>
  </si>
  <si>
    <t>Beginning Balance</t>
  </si>
  <si>
    <t>J20-74</t>
  </si>
  <si>
    <t>81-000-5170-811009-8014</t>
  </si>
  <si>
    <t>81-000-1040-000000-8014</t>
  </si>
  <si>
    <t>Unemployment Trust</t>
  </si>
  <si>
    <t>81-000-3580-811009-8014</t>
  </si>
  <si>
    <t>BEGINNING BALANCE &amp; ENCUMBRANCE ENTRIES</t>
  </si>
  <si>
    <t>SEE J20-56</t>
  </si>
  <si>
    <t>free cash</t>
  </si>
  <si>
    <t>J20-73 &amp; J20-74   SEE FY20 BEGIN BAL TAB</t>
  </si>
  <si>
    <t>J20-75</t>
  </si>
  <si>
    <t>01-914-51700</t>
  </si>
  <si>
    <t>Health</t>
  </si>
  <si>
    <t>01-145-5313</t>
  </si>
  <si>
    <t>Treasurer-Professional Services</t>
  </si>
  <si>
    <t>RECLASS TO HEALTH</t>
  </si>
  <si>
    <t>School Expense Encumbrance</t>
  </si>
  <si>
    <t>Reclass Payroll 8-PR101619 to Correct Line Item</t>
  </si>
  <si>
    <t>J20-76</t>
  </si>
  <si>
    <t>Reclass Payroll 24-PR052720 To Correct Line Item</t>
  </si>
  <si>
    <t>J20-77</t>
  </si>
  <si>
    <t>29-433-5580-291004-5146</t>
  </si>
  <si>
    <t>Sustainable Materials</t>
  </si>
  <si>
    <t>01-433-5800</t>
  </si>
  <si>
    <t>Transfer Station-New Equipment</t>
  </si>
  <si>
    <t>RECLASS MATTRESS GRANT EXPENSE</t>
  </si>
  <si>
    <t>bas sheet ?</t>
  </si>
  <si>
    <t>J20-78</t>
  </si>
  <si>
    <t>OSR COVID-19 EXENSES</t>
  </si>
  <si>
    <t>01-151-5300</t>
  </si>
  <si>
    <t>Data Processing</t>
  </si>
  <si>
    <t>01-155-5420</t>
  </si>
  <si>
    <t>Law</t>
  </si>
  <si>
    <t>01-155-5800</t>
  </si>
  <si>
    <t>01-162-5420</t>
  </si>
  <si>
    <t>Elections/Registrations</t>
  </si>
  <si>
    <t>01-199-5450</t>
  </si>
  <si>
    <t>Buiding Mainteance</t>
  </si>
  <si>
    <t>01-199-5421</t>
  </si>
  <si>
    <t>RECLASS S/B FUND 27 COVID-19 EXPENSES</t>
  </si>
  <si>
    <t>J20-79</t>
  </si>
  <si>
    <t>27-122-5302-271007-0000</t>
  </si>
  <si>
    <t>01-210-5420</t>
  </si>
  <si>
    <t>Police</t>
  </si>
  <si>
    <t>01-220-5580</t>
  </si>
  <si>
    <t>Fire</t>
  </si>
  <si>
    <t>01-231-5580</t>
  </si>
  <si>
    <t>Ambulance</t>
  </si>
  <si>
    <t>01-231-5300</t>
  </si>
  <si>
    <t>Board of Health</t>
  </si>
  <si>
    <t>01-510-5300</t>
  </si>
  <si>
    <t>01-650-5240</t>
  </si>
  <si>
    <t>Recreation</t>
  </si>
  <si>
    <t>Parks &amp; Rec - Grounds Maintenance</t>
  </si>
  <si>
    <t>Parks &amp; Rec - Revolving</t>
  </si>
  <si>
    <t>01-650-5421</t>
  </si>
  <si>
    <t>Parks &amp; Rec - Copying Supplies</t>
  </si>
  <si>
    <t>Parks &amp; Rec - Full Time Salary</t>
  </si>
  <si>
    <t>IFT</t>
  </si>
  <si>
    <t>J20-80-A</t>
  </si>
  <si>
    <t>J20-80    FIX-POST</t>
  </si>
  <si>
    <t>J20-85</t>
  </si>
  <si>
    <t>J20-86</t>
  </si>
  <si>
    <t>J20-87  ADVANCED-BUDGET ENTRY - IFT</t>
  </si>
  <si>
    <t>J20-87</t>
  </si>
  <si>
    <t>J20-88  ADVANCED-BUDGET ENTRY - IFT</t>
  </si>
  <si>
    <t>J20-88</t>
  </si>
  <si>
    <t>01-541-5300</t>
  </si>
  <si>
    <t>COA - Professional Services</t>
  </si>
  <si>
    <t>01-541-5307</t>
  </si>
  <si>
    <t>COA - Printing</t>
  </si>
  <si>
    <t>01-541-5330</t>
  </si>
  <si>
    <t>COA - Transportation</t>
  </si>
  <si>
    <t>01-541-5710</t>
  </si>
  <si>
    <t>COA - Travel</t>
  </si>
  <si>
    <t>01-541-5110</t>
  </si>
  <si>
    <t>COA -Salary Full Time</t>
  </si>
  <si>
    <t>IFT (Appropriation Transfer)</t>
  </si>
  <si>
    <t>J20-89</t>
  </si>
  <si>
    <t>Parks &amp; Rec - Purchase of Service</t>
  </si>
  <si>
    <t>24-650-5118-241017-5006</t>
  </si>
  <si>
    <t>Parks &amp; Rec - Salary</t>
  </si>
  <si>
    <t>J20-90</t>
  </si>
  <si>
    <t>J20-91</t>
  </si>
  <si>
    <t>J20-92</t>
  </si>
  <si>
    <t>RECLASS S/B EXPENSES</t>
  </si>
  <si>
    <t>J20-93</t>
  </si>
  <si>
    <t>J20-94</t>
  </si>
  <si>
    <t>24-650-5420-241017-5006</t>
  </si>
  <si>
    <t>Parks &amp; Rec - Supplies</t>
  </si>
  <si>
    <t>J20-95</t>
  </si>
  <si>
    <t>J20-96</t>
  </si>
  <si>
    <t>RECLASS TO COVID</t>
  </si>
  <si>
    <t>J20-97</t>
  </si>
  <si>
    <t>J20-98</t>
  </si>
  <si>
    <t>J20-99</t>
  </si>
  <si>
    <t>01-000-2610-000000-0001</t>
  </si>
  <si>
    <t>2020 PROPERTY TAX DEFERRED REVENUE</t>
  </si>
  <si>
    <t>01-000-1230-202000-0001</t>
  </si>
  <si>
    <t>2020 OVERLAY</t>
  </si>
  <si>
    <t>RECORD OVERLAY FROM FY2020 RECAP</t>
  </si>
  <si>
    <t>J20-100</t>
  </si>
  <si>
    <t>overlay to surplus</t>
  </si>
  <si>
    <t>01-000-1230-201300-0001</t>
  </si>
  <si>
    <t>01-000-1230-201200-0001</t>
  </si>
  <si>
    <t>01-000-3590-000000-0001</t>
  </si>
  <si>
    <t>01-000-3220-000000-0001</t>
  </si>
  <si>
    <t>OVERLAY RELEASED BY ASSESSORS</t>
  </si>
  <si>
    <t>J20-101</t>
  </si>
  <si>
    <t>01-000-1220-202000-0001</t>
  </si>
  <si>
    <t>2020 Real Estate Tax Receivable</t>
  </si>
  <si>
    <t>REVERSE ORIGINAL ABATEMENT POSTING</t>
  </si>
  <si>
    <t>LINK SET UP INCORRECTLY - S/B OVERLAY NOT DEFERRED</t>
  </si>
  <si>
    <t>J20-102</t>
  </si>
  <si>
    <t>2012 Overlay</t>
  </si>
  <si>
    <t>2013 Overlay</t>
  </si>
  <si>
    <t>CORRECT ABATEMENT POSTING (SEE J20-101)</t>
  </si>
  <si>
    <t>REVERSED  VADAR POSTED BEGINNING BALANCES AFTER ENTRY</t>
  </si>
  <si>
    <t>J20-105</t>
  </si>
  <si>
    <t>01-914-5170</t>
  </si>
  <si>
    <t>Health Insurance</t>
  </si>
  <si>
    <t>J20-103</t>
  </si>
  <si>
    <t>01-000-2610</t>
  </si>
  <si>
    <t>Property Tax Deferred Revenue</t>
  </si>
  <si>
    <t>REVERSE PRELIMINARY 2020 PROPERTY TAX COMMITMENT</t>
  </si>
  <si>
    <t>RECLASS-CODED TO INCORRECT ACCOUNT-OPT OUT PAYMENTS</t>
  </si>
  <si>
    <t>J20-106</t>
  </si>
  <si>
    <t>01-210-5242</t>
  </si>
  <si>
    <t>Police Vehicle Maintenance</t>
  </si>
  <si>
    <t>G/F Misc Revenue</t>
  </si>
  <si>
    <t>01-000-1040</t>
  </si>
  <si>
    <t>J20-107</t>
  </si>
  <si>
    <t>01-000-48400</t>
  </si>
  <si>
    <t>J20-104</t>
  </si>
  <si>
    <t>Prior Year Voided Check #74507 Dated 6/24/2020</t>
  </si>
  <si>
    <t>s/b fy21</t>
  </si>
  <si>
    <t>s/b fy20</t>
  </si>
  <si>
    <t xml:space="preserve"> Reverse Prior Year Voided Check #74507 </t>
  </si>
  <si>
    <t>Posted to Appropriation S/B Misc</t>
  </si>
  <si>
    <t>reversed</t>
  </si>
  <si>
    <t>J20-108</t>
  </si>
  <si>
    <t>92-999-5999-929104-0009</t>
  </si>
  <si>
    <t>Other Charges-Flex Spending</t>
  </si>
  <si>
    <t>RECLASS-CODED TO INCORRECT ACCOUNT</t>
  </si>
  <si>
    <t>J20-109</t>
  </si>
  <si>
    <t>J20-110</t>
  </si>
  <si>
    <t>J20-111</t>
  </si>
  <si>
    <t>01-155-5385-010533-0001</t>
  </si>
  <si>
    <t>Payroll Processing</t>
  </si>
  <si>
    <t>01-916-5170</t>
  </si>
  <si>
    <t>Medicare</t>
  </si>
  <si>
    <t>J20-112</t>
  </si>
  <si>
    <t xml:space="preserve"> 6/30/2020</t>
  </si>
  <si>
    <t>Garbage Removal</t>
  </si>
  <si>
    <t>J20-113</t>
  </si>
  <si>
    <t>J20-114</t>
  </si>
  <si>
    <t>01-423-5355</t>
  </si>
  <si>
    <t>Snow &amp; Ice</t>
  </si>
  <si>
    <t>01-425-5300</t>
  </si>
  <si>
    <t>Town Garage</t>
  </si>
  <si>
    <t>01-423-5242</t>
  </si>
  <si>
    <t>Snow &amp; Ice Equipment Maint</t>
  </si>
  <si>
    <t>01-425-5244</t>
  </si>
  <si>
    <t xml:space="preserve">Snow &amp; Ice Equipment   </t>
  </si>
  <si>
    <t>Transfer Station New Equipment</t>
  </si>
  <si>
    <t>J20-115</t>
  </si>
  <si>
    <t>28-300-5118-281026-5024</t>
  </si>
  <si>
    <t>Dover School Salaries</t>
  </si>
  <si>
    <t>School Salaries-SPED Idea Grant</t>
  </si>
  <si>
    <t>28-300-5580-281017-5035</t>
  </si>
  <si>
    <t>School Expenses Title II</t>
  </si>
  <si>
    <t>01-300-5200-019918-0001</t>
  </si>
  <si>
    <t>Dover School Expenses</t>
  </si>
  <si>
    <t>29-300-5970-291010-5090</t>
  </si>
  <si>
    <t>Circuit Breaker Expenses</t>
  </si>
  <si>
    <t>01-300-5200-019935-0001</t>
  </si>
  <si>
    <t>Dover School OOD Expenses</t>
  </si>
  <si>
    <t>J20-116</t>
  </si>
  <si>
    <t>FSA</t>
  </si>
  <si>
    <t>RECLASS-S/B FSA</t>
  </si>
  <si>
    <t>J20-108A</t>
  </si>
  <si>
    <t>01-000-1210-202000-0001</t>
  </si>
  <si>
    <t>2020 Personal Property PRELIMINARY Commitment</t>
  </si>
  <si>
    <t>FY2020 PRELIMINARY PERSONAL PROPERTY COMMITMENT</t>
  </si>
  <si>
    <t>02-171-5966-000000-0000</t>
  </si>
  <si>
    <t>Transfer to ConCom Trust ATM Article 9</t>
  </si>
  <si>
    <t>81-171-4970-811010-0812</t>
  </si>
  <si>
    <t>ConCom Trust - Transfer From Other Funds</t>
  </si>
  <si>
    <t>01-914-5170-000000-0001</t>
  </si>
  <si>
    <t>75-980-4830-751001-8017</t>
  </si>
  <si>
    <t xml:space="preserve">RECORD OPEB TRUST CONTRIBUTION </t>
  </si>
  <si>
    <t>J20-119</t>
  </si>
  <si>
    <t>commit</t>
  </si>
  <si>
    <t>92-000-2180-921016-0009</t>
  </si>
  <si>
    <t>01-145-4840-000000-0001</t>
  </si>
  <si>
    <t>Treasurer - Misc</t>
  </si>
  <si>
    <t>FY 2019 FSA FORFEITURE</t>
  </si>
  <si>
    <t>J20-124</t>
  </si>
  <si>
    <t>J20-125</t>
  </si>
  <si>
    <t>close</t>
  </si>
  <si>
    <t>01-000-3211-000000-0001</t>
  </si>
  <si>
    <t>F/B Reserved for Encumbrances</t>
  </si>
  <si>
    <t>CLOSE RESERVE FOR ENCUMBRANCE</t>
  </si>
  <si>
    <t>01-000-3240-000000-0001</t>
  </si>
  <si>
    <t>F/B Reserved for Expenditures</t>
  </si>
  <si>
    <t>J20-126</t>
  </si>
  <si>
    <t>F/B Reserved Overlay Surplus</t>
  </si>
  <si>
    <t>CLOSE OVERLAY SURPLUS</t>
  </si>
  <si>
    <t>THESE ARE THE CLOSING ENTRIES FROM YOUR EMAIL</t>
  </si>
  <si>
    <t>J20-117 ADVANCED</t>
  </si>
  <si>
    <t>J20-118 ADVANCED</t>
  </si>
  <si>
    <t>THESE NEEDED TO BE POSTED</t>
  </si>
  <si>
    <t>J20-123 ADVANCED</t>
  </si>
  <si>
    <t>J20-</t>
  </si>
  <si>
    <t>free cash funding</t>
  </si>
  <si>
    <t>01-000-3591-000000-0001</t>
  </si>
  <si>
    <t>FY2020 ATM ARTICLE 11</t>
  </si>
  <si>
    <t>FY2020 ATM ARTICLE 17</t>
  </si>
  <si>
    <t>FY2020 ATM ARTICLE 19</t>
  </si>
  <si>
    <t>FY2020 ATM ARTICLE 26</t>
  </si>
  <si>
    <t>Water Dept - Water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</si>
</sst>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m/dd/yy"/>
    <numFmt numFmtId="166" formatCode="m/d/yy;@"/>
    <numFmt numFmtId="167" formatCode="&quot;$&quot;#,##0.00"/>
    <numFmt numFmtId="168" formatCode="m/d/yyyy;@"/>
  </numFmts>
  <fonts count="71">
    <font>
      <sz val="10"/>
      <name val="Arial"/>
    </font>
    <font>
      <b/>
      <sz val="14"/>
      <name val="Arial"/>
      <family val="2"/>
    </font>
    <font>
      <b/>
      <u/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sz val="10"/>
      <name val="Courier"/>
    </font>
    <font>
      <b/>
      <i/>
      <u/>
      <sz val="9"/>
      <name val="Arial"/>
      <family val="2"/>
    </font>
    <font>
      <i/>
      <sz val="9"/>
      <name val="Arial"/>
      <family val="2"/>
    </font>
    <font>
      <b/>
      <i/>
      <u/>
      <sz val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i/>
      <sz val="10"/>
      <name val="Arial Black"/>
      <family val="2"/>
    </font>
    <font>
      <b/>
      <i/>
      <sz val="11"/>
      <name val="Arial Black"/>
      <family val="2"/>
    </font>
    <font>
      <b/>
      <sz val="10"/>
      <name val="Arial"/>
      <family val="2"/>
    </font>
    <font>
      <b/>
      <sz val="10"/>
      <name val="Arial Black"/>
      <family val="2"/>
    </font>
    <font>
      <b/>
      <i/>
      <u/>
      <sz val="14"/>
      <name val="Arial"/>
      <family val="2"/>
    </font>
    <font>
      <i/>
      <sz val="11"/>
      <name val="Arial Black"/>
      <family val="2"/>
    </font>
    <font>
      <b/>
      <i/>
      <sz val="10"/>
      <name val="Century"/>
      <family val="1"/>
    </font>
    <font>
      <b/>
      <sz val="12"/>
      <name val="AR JULIAN"/>
    </font>
    <font>
      <b/>
      <i/>
      <u/>
      <sz val="11"/>
      <name val="Arial"/>
      <family val="2"/>
    </font>
    <font>
      <b/>
      <sz val="16"/>
      <name val="Arial"/>
      <family val="2"/>
    </font>
    <font>
      <b/>
      <i/>
      <sz val="10"/>
      <name val="AR JULIAN"/>
    </font>
    <font>
      <b/>
      <i/>
      <sz val="11"/>
      <name val="AR JULIAN"/>
    </font>
    <font>
      <b/>
      <i/>
      <sz val="11"/>
      <name val="AR ESSENCE"/>
    </font>
    <font>
      <b/>
      <sz val="10"/>
      <name val="AR ESSENCE"/>
    </font>
    <font>
      <b/>
      <i/>
      <sz val="10"/>
      <name val="Times New Roman"/>
      <family val="1"/>
    </font>
    <font>
      <sz val="10"/>
      <name val="Times New Roman"/>
      <family val="1"/>
    </font>
    <font>
      <b/>
      <i/>
      <sz val="9"/>
      <name val="Times New Roman"/>
      <family val="1"/>
    </font>
    <font>
      <b/>
      <sz val="10"/>
      <name val="Times New Roman"/>
      <family val="1"/>
    </font>
    <font>
      <b/>
      <i/>
      <sz val="9"/>
      <name val="Candara"/>
      <family val="2"/>
    </font>
    <font>
      <b/>
      <i/>
      <u/>
      <sz val="10"/>
      <name val="Arial"/>
      <family val="2"/>
    </font>
    <font>
      <i/>
      <sz val="11"/>
      <name val="AR ESSENCE"/>
    </font>
    <font>
      <b/>
      <i/>
      <sz val="16"/>
      <name val="Arial"/>
      <family val="2"/>
    </font>
    <font>
      <i/>
      <sz val="12"/>
      <name val="AR ESSENCE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 Narrow"/>
      <family val="2"/>
    </font>
    <font>
      <b/>
      <sz val="8"/>
      <name val="Arial"/>
      <family val="2"/>
    </font>
    <font>
      <i/>
      <sz val="12"/>
      <name val="Arial"/>
      <family val="2"/>
    </font>
    <font>
      <b/>
      <sz val="20"/>
      <name val="Arial"/>
      <family val="2"/>
    </font>
    <font>
      <b/>
      <i/>
      <sz val="11"/>
      <name val="Century"/>
      <family val="1"/>
    </font>
    <font>
      <b/>
      <sz val="11"/>
      <name val="Century"/>
      <family val="1"/>
    </font>
    <font>
      <sz val="10"/>
      <name val="Arial"/>
      <family val="2"/>
    </font>
    <font>
      <b/>
      <i/>
      <sz val="12"/>
      <name val="AR ESSENCE"/>
    </font>
    <font>
      <u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1"/>
      <name val="Segoe UI Symbol"/>
      <family val="2"/>
    </font>
    <font>
      <strike/>
      <sz val="11"/>
      <name val="Arial"/>
      <family val="2"/>
    </font>
    <font>
      <b/>
      <strike/>
      <sz val="14"/>
      <name val="Arial"/>
      <family val="2"/>
    </font>
    <font>
      <b/>
      <strike/>
      <sz val="11"/>
      <name val="Arial"/>
      <family val="2"/>
    </font>
    <font>
      <strike/>
      <u/>
      <sz val="11"/>
      <name val="Arial"/>
      <family val="2"/>
    </font>
    <font>
      <strike/>
      <sz val="11"/>
      <name val="Calibri Light"/>
      <family val="2"/>
    </font>
    <font>
      <strike/>
      <sz val="10"/>
      <name val="Calibri Light"/>
      <family val="2"/>
    </font>
    <font>
      <b/>
      <strike/>
      <sz val="14"/>
      <name val="Calibri Light"/>
      <family val="2"/>
    </font>
    <font>
      <b/>
      <strike/>
      <sz val="10"/>
      <name val="Calibri Light"/>
      <family val="2"/>
    </font>
    <font>
      <b/>
      <strike/>
      <sz val="11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FD7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CEF3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7" fontId="17" fillId="0" borderId="0"/>
    <xf numFmtId="43" fontId="56" fillId="0" borderId="0" applyFont="0" applyFill="0" applyBorder="0" applyAlignment="0" applyProtection="0"/>
    <xf numFmtId="44" fontId="59" fillId="0" borderId="0" applyFont="0" applyFill="0" applyBorder="0" applyAlignment="0" applyProtection="0"/>
  </cellStyleXfs>
  <cellXfs count="40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0" fillId="0" borderId="0" xfId="0" applyNumberFormat="1"/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12" fillId="0" borderId="0" xfId="0" applyFont="1" applyAlignment="1">
      <alignment horizontal="center"/>
    </xf>
    <xf numFmtId="0" fontId="11" fillId="0" borderId="0" xfId="0" applyFont="1"/>
    <xf numFmtId="165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5" fillId="0" borderId="0" xfId="0" applyNumberFormat="1" applyFont="1"/>
    <xf numFmtId="7" fontId="5" fillId="0" borderId="0" xfId="1" applyFont="1" applyAlignment="1">
      <alignment horizontal="left"/>
    </xf>
    <xf numFmtId="1" fontId="5" fillId="0" borderId="0" xfId="0" applyNumberFormat="1" applyFont="1" applyAlignment="1">
      <alignment horizontal="right"/>
    </xf>
    <xf numFmtId="7" fontId="5" fillId="0" borderId="0" xfId="1" applyFont="1" applyAlignment="1">
      <alignment horizontal="right"/>
    </xf>
    <xf numFmtId="1" fontId="5" fillId="0" borderId="0" xfId="0" applyNumberFormat="1" applyFont="1" applyAlignment="1">
      <alignment horizontal="left"/>
    </xf>
    <xf numFmtId="7" fontId="6" fillId="0" borderId="0" xfId="1" applyFont="1" applyAlignment="1">
      <alignment horizontal="lef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38" fontId="2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6" fillId="0" borderId="0" xfId="0" applyFont="1"/>
    <xf numFmtId="164" fontId="6" fillId="0" borderId="0" xfId="0" applyNumberFormat="1" applyFont="1" applyAlignment="1">
      <alignment horizontal="center"/>
    </xf>
    <xf numFmtId="0" fontId="24" fillId="0" borderId="0" xfId="0" applyFont="1"/>
    <xf numFmtId="38" fontId="13" fillId="0" borderId="0" xfId="0" applyNumberFormat="1" applyFont="1" applyAlignment="1">
      <alignment horizontal="center"/>
    </xf>
    <xf numFmtId="38" fontId="18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25" fillId="0" borderId="0" xfId="0" applyFont="1" applyAlignment="1">
      <alignment horizontal="right"/>
    </xf>
    <xf numFmtId="164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10" fillId="0" borderId="0" xfId="0" applyFont="1"/>
    <xf numFmtId="164" fontId="5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21" fillId="0" borderId="0" xfId="0" applyFont="1"/>
    <xf numFmtId="4" fontId="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" fontId="20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38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/>
    </xf>
    <xf numFmtId="38" fontId="12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4" fontId="27" fillId="0" borderId="0" xfId="0" applyNumberFormat="1" applyFont="1"/>
    <xf numFmtId="4" fontId="4" fillId="0" borderId="0" xfId="0" applyNumberFormat="1" applyFont="1" applyAlignment="1">
      <alignment horizontal="right"/>
    </xf>
    <xf numFmtId="40" fontId="14" fillId="0" borderId="0" xfId="0" applyNumberFormat="1" applyFont="1"/>
    <xf numFmtId="4" fontId="14" fillId="0" borderId="0" xfId="0" applyNumberFormat="1" applyFont="1"/>
    <xf numFmtId="4" fontId="28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5" fillId="0" borderId="0" xfId="0" applyNumberFormat="1" applyFont="1"/>
    <xf numFmtId="0" fontId="30" fillId="0" borderId="0" xfId="0" applyFont="1" applyAlignment="1">
      <alignment horizontal="center"/>
    </xf>
    <xf numFmtId="40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38" fontId="13" fillId="0" borderId="0" xfId="0" quotePrefix="1" applyNumberFormat="1" applyFont="1" applyAlignment="1">
      <alignment horizontal="center"/>
    </xf>
    <xf numFmtId="7" fontId="32" fillId="0" borderId="0" xfId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33" fillId="0" borderId="0" xfId="0" applyFont="1" applyAlignment="1">
      <alignment horizontal="center"/>
    </xf>
    <xf numFmtId="4" fontId="12" fillId="0" borderId="0" xfId="0" applyNumberFormat="1" applyFont="1"/>
    <xf numFmtId="0" fontId="19" fillId="0" borderId="0" xfId="0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" fontId="31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/>
    </xf>
    <xf numFmtId="16" fontId="13" fillId="0" borderId="0" xfId="0" quotePrefix="1" applyNumberFormat="1" applyFont="1" applyAlignment="1">
      <alignment horizontal="center"/>
    </xf>
    <xf numFmtId="8" fontId="13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2" fillId="0" borderId="0" xfId="0" applyNumberFormat="1" applyFont="1"/>
    <xf numFmtId="164" fontId="16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center"/>
    </xf>
    <xf numFmtId="164" fontId="5" fillId="0" borderId="0" xfId="0" applyNumberFormat="1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4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right"/>
    </xf>
    <xf numFmtId="38" fontId="15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164" fontId="0" fillId="0" borderId="0" xfId="0" applyNumberFormat="1"/>
    <xf numFmtId="0" fontId="49" fillId="0" borderId="0" xfId="0" applyFont="1" applyAlignment="1">
      <alignment horizontal="center"/>
    </xf>
    <xf numFmtId="4" fontId="7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center"/>
    </xf>
    <xf numFmtId="4" fontId="13" fillId="0" borderId="1" xfId="0" applyNumberFormat="1" applyFont="1" applyBorder="1" applyAlignment="1">
      <alignment horizontal="right"/>
    </xf>
    <xf numFmtId="4" fontId="14" fillId="0" borderId="1" xfId="0" applyNumberFormat="1" applyFont="1" applyBorder="1" applyAlignment="1">
      <alignment horizontal="right"/>
    </xf>
    <xf numFmtId="0" fontId="35" fillId="0" borderId="0" xfId="0" applyFont="1" applyAlignment="1">
      <alignment horizontal="center"/>
    </xf>
    <xf numFmtId="164" fontId="6" fillId="0" borderId="0" xfId="0" applyNumberFormat="1" applyFont="1" applyAlignment="1">
      <alignment horizontal="center" wrapText="1"/>
    </xf>
    <xf numFmtId="0" fontId="36" fillId="0" borderId="0" xfId="0" applyFont="1" applyAlignment="1">
      <alignment horizontal="center"/>
    </xf>
    <xf numFmtId="0" fontId="37" fillId="0" borderId="0" xfId="0" applyFont="1"/>
    <xf numFmtId="4" fontId="38" fillId="0" borderId="0" xfId="0" applyNumberFormat="1" applyFont="1" applyAlignment="1">
      <alignment horizontal="right"/>
    </xf>
    <xf numFmtId="0" fontId="37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0" fontId="39" fillId="0" borderId="0" xfId="0" applyFont="1" applyAlignment="1">
      <alignment horizontal="left"/>
    </xf>
    <xf numFmtId="4" fontId="40" fillId="0" borderId="0" xfId="0" applyNumberFormat="1" applyFont="1" applyAlignment="1">
      <alignment horizontal="right"/>
    </xf>
    <xf numFmtId="0" fontId="39" fillId="0" borderId="0" xfId="0" applyFont="1" applyAlignment="1">
      <alignment horizontal="center"/>
    </xf>
    <xf numFmtId="4" fontId="39" fillId="0" borderId="0" xfId="0" applyNumberFormat="1" applyFont="1" applyAlignment="1">
      <alignment horizontal="right"/>
    </xf>
    <xf numFmtId="0" fontId="41" fillId="0" borderId="0" xfId="0" applyFont="1" applyAlignment="1">
      <alignment horizontal="center"/>
    </xf>
    <xf numFmtId="4" fontId="42" fillId="0" borderId="0" xfId="0" applyNumberFormat="1" applyFont="1" applyAlignment="1">
      <alignment horizontal="right"/>
    </xf>
    <xf numFmtId="4" fontId="43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left"/>
    </xf>
    <xf numFmtId="4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1" fontId="14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8" fontId="4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64" fontId="44" fillId="0" borderId="0" xfId="0" applyNumberFormat="1" applyFont="1" applyAlignment="1">
      <alignment horizontal="right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4" fontId="13" fillId="0" borderId="0" xfId="0" applyNumberFormat="1" applyFont="1"/>
    <xf numFmtId="1" fontId="46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4" fontId="12" fillId="0" borderId="0" xfId="0" applyNumberFormat="1" applyFont="1" applyAlignment="1">
      <alignment horizontal="center"/>
    </xf>
    <xf numFmtId="40" fontId="12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7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4" fontId="4" fillId="0" borderId="0" xfId="0" applyNumberFormat="1" applyFont="1"/>
    <xf numFmtId="164" fontId="10" fillId="0" borderId="0" xfId="0" quotePrefix="1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0" fillId="0" borderId="0" xfId="0" applyNumberFormat="1" applyFont="1" applyAlignment="1">
      <alignment horizontal="center"/>
    </xf>
    <xf numFmtId="0" fontId="4" fillId="0" borderId="0" xfId="0" applyFont="1"/>
    <xf numFmtId="0" fontId="34" fillId="0" borderId="0" xfId="0" applyFont="1" applyAlignment="1">
      <alignment horizontal="center"/>
    </xf>
    <xf numFmtId="166" fontId="20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166" fontId="16" fillId="0" borderId="0" xfId="0" applyNumberFormat="1" applyFont="1" applyAlignment="1">
      <alignment horizontal="left"/>
    </xf>
    <xf numFmtId="0" fontId="6" fillId="2" borderId="0" xfId="0" applyFont="1" applyFill="1" applyAlignment="1">
      <alignment horizontal="center"/>
    </xf>
    <xf numFmtId="7" fontId="6" fillId="0" borderId="0" xfId="1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50" fillId="0" borderId="0" xfId="0" applyNumberFormat="1" applyFont="1" applyAlignment="1">
      <alignment horizontal="center"/>
    </xf>
    <xf numFmtId="38" fontId="50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4" fontId="51" fillId="0" borderId="0" xfId="0" applyNumberFormat="1" applyFont="1" applyAlignment="1">
      <alignment horizontal="center"/>
    </xf>
    <xf numFmtId="3" fontId="12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/>
    <xf numFmtId="4" fontId="13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164" fontId="20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center"/>
    </xf>
    <xf numFmtId="0" fontId="52" fillId="0" borderId="0" xfId="0" applyFont="1"/>
    <xf numFmtId="166" fontId="7" fillId="0" borderId="0" xfId="0" applyNumberFormat="1" applyFont="1" applyAlignment="1">
      <alignment horizontal="center"/>
    </xf>
    <xf numFmtId="4" fontId="54" fillId="0" borderId="0" xfId="0" applyNumberFormat="1" applyFont="1"/>
    <xf numFmtId="164" fontId="4" fillId="0" borderId="0" xfId="0" applyNumberFormat="1" applyFont="1" applyAlignment="1">
      <alignment horizontal="right"/>
    </xf>
    <xf numFmtId="4" fontId="55" fillId="0" borderId="0" xfId="0" applyNumberFormat="1" applyFont="1"/>
    <xf numFmtId="43" fontId="10" fillId="0" borderId="0" xfId="2" applyFont="1"/>
    <xf numFmtId="43" fontId="0" fillId="0" borderId="0" xfId="2" applyFont="1"/>
    <xf numFmtId="43" fontId="34" fillId="0" borderId="0" xfId="2" applyFont="1" applyAlignment="1">
      <alignment horizontal="center"/>
    </xf>
    <xf numFmtId="0" fontId="5" fillId="2" borderId="0" xfId="0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4" fontId="5" fillId="2" borderId="0" xfId="0" applyNumberFormat="1" applyFont="1" applyFill="1" applyAlignment="1">
      <alignment horizontal="right"/>
    </xf>
    <xf numFmtId="38" fontId="2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right"/>
    </xf>
    <xf numFmtId="0" fontId="6" fillId="3" borderId="0" xfId="0" applyFont="1" applyFill="1"/>
    <xf numFmtId="0" fontId="53" fillId="3" borderId="0" xfId="0" applyFont="1" applyFill="1" applyAlignment="1">
      <alignment horizontal="center"/>
    </xf>
    <xf numFmtId="4" fontId="6" fillId="3" borderId="0" xfId="0" applyNumberFormat="1" applyFont="1" applyFill="1" applyAlignment="1">
      <alignment horizontal="right"/>
    </xf>
    <xf numFmtId="38" fontId="13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57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4" fontId="58" fillId="0" borderId="0" xfId="0" applyNumberFormat="1" applyFont="1" applyAlignment="1">
      <alignment horizontal="center"/>
    </xf>
    <xf numFmtId="38" fontId="2" fillId="0" borderId="0" xfId="0" applyNumberFormat="1" applyFont="1" applyAlignment="1">
      <alignment horizontal="center"/>
    </xf>
    <xf numFmtId="38" fontId="58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38" fontId="10" fillId="0" borderId="0" xfId="0" applyNumberFormat="1" applyFont="1" applyAlignment="1">
      <alignment horizontal="center"/>
    </xf>
    <xf numFmtId="38" fontId="22" fillId="0" borderId="0" xfId="0" applyNumberFormat="1" applyFont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4" fontId="10" fillId="0" borderId="0" xfId="0" applyNumberFormat="1" applyFont="1" applyFill="1"/>
    <xf numFmtId="167" fontId="10" fillId="0" borderId="0" xfId="3" applyNumberFormat="1" applyFont="1" applyAlignment="1">
      <alignment horizontal="center"/>
    </xf>
    <xf numFmtId="8" fontId="10" fillId="0" borderId="0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15" fontId="34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34" fillId="0" borderId="0" xfId="0" quotePrefix="1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0" xfId="0" applyFont="1" applyFill="1"/>
    <xf numFmtId="40" fontId="22" fillId="0" borderId="0" xfId="0" applyNumberFormat="1" applyFont="1" applyAlignment="1">
      <alignment horizontal="center"/>
    </xf>
    <xf numFmtId="0" fontId="62" fillId="0" borderId="0" xfId="0" applyFont="1"/>
    <xf numFmtId="0" fontId="63" fillId="0" borderId="0" xfId="0" applyFont="1" applyAlignment="1">
      <alignment horizontal="center"/>
    </xf>
    <xf numFmtId="4" fontId="62" fillId="0" borderId="0" xfId="0" applyNumberFormat="1" applyFont="1"/>
    <xf numFmtId="0" fontId="62" fillId="0" borderId="0" xfId="0" applyFont="1" applyAlignment="1">
      <alignment horizontal="center"/>
    </xf>
    <xf numFmtId="14" fontId="10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Fill="1" applyAlignment="1"/>
    <xf numFmtId="4" fontId="10" fillId="0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5" fontId="34" fillId="3" borderId="0" xfId="0" quotePrefix="1" applyNumberFormat="1" applyFont="1" applyFill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64" fillId="3" borderId="0" xfId="0" applyFont="1" applyFill="1" applyAlignment="1">
      <alignment horizontal="center"/>
    </xf>
    <xf numFmtId="4" fontId="62" fillId="0" borderId="0" xfId="0" applyNumberFormat="1" applyFont="1" applyAlignment="1">
      <alignment horizontal="center"/>
    </xf>
    <xf numFmtId="0" fontId="62" fillId="0" borderId="0" xfId="0" applyFont="1" applyFill="1" applyBorder="1"/>
    <xf numFmtId="0" fontId="62" fillId="0" borderId="0" xfId="0" applyFont="1" applyFill="1" applyAlignment="1">
      <alignment horizontal="left"/>
    </xf>
    <xf numFmtId="4" fontId="62" fillId="0" borderId="0" xfId="0" applyNumberFormat="1" applyFont="1" applyFill="1"/>
    <xf numFmtId="0" fontId="62" fillId="0" borderId="0" xfId="0" applyFont="1" applyFill="1" applyBorder="1" applyAlignment="1">
      <alignment horizontal="right"/>
    </xf>
    <xf numFmtId="0" fontId="62" fillId="0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10" fillId="4" borderId="0" xfId="0" applyFont="1" applyFill="1"/>
    <xf numFmtId="4" fontId="10" fillId="4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4" fontId="5" fillId="0" borderId="0" xfId="3" applyFont="1"/>
    <xf numFmtId="44" fontId="11" fillId="0" borderId="0" xfId="3" applyFont="1"/>
    <xf numFmtId="44" fontId="4" fillId="0" borderId="0" xfId="3" applyFont="1"/>
    <xf numFmtId="44" fontId="10" fillId="0" borderId="0" xfId="3" applyFont="1"/>
    <xf numFmtId="44" fontId="0" fillId="0" borderId="0" xfId="3" applyFont="1"/>
    <xf numFmtId="44" fontId="6" fillId="0" borderId="0" xfId="3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10" xfId="0" applyFont="1" applyBorder="1"/>
    <xf numFmtId="0" fontId="4" fillId="0" borderId="11" xfId="0" applyFont="1" applyBorder="1" applyAlignment="1">
      <alignment horizontal="center"/>
    </xf>
    <xf numFmtId="4" fontId="10" fillId="0" borderId="11" xfId="0" applyNumberFormat="1" applyFont="1" applyBorder="1"/>
    <xf numFmtId="38" fontId="22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4" borderId="5" xfId="0" applyFont="1" applyFill="1" applyBorder="1"/>
    <xf numFmtId="0" fontId="1" fillId="4" borderId="6" xfId="0" applyFont="1" applyFill="1" applyBorder="1" applyAlignment="1">
      <alignment horizontal="center"/>
    </xf>
    <xf numFmtId="4" fontId="5" fillId="4" borderId="6" xfId="0" applyNumberFormat="1" applyFont="1" applyFill="1" applyBorder="1"/>
    <xf numFmtId="38" fontId="22" fillId="4" borderId="6" xfId="0" applyNumberFormat="1" applyFont="1" applyFill="1" applyBorder="1" applyAlignment="1">
      <alignment horizontal="center"/>
    </xf>
    <xf numFmtId="0" fontId="10" fillId="4" borderId="8" xfId="0" applyFont="1" applyFill="1" applyBorder="1"/>
    <xf numFmtId="0" fontId="10" fillId="4" borderId="0" xfId="0" applyFont="1" applyFill="1" applyBorder="1"/>
    <xf numFmtId="4" fontId="10" fillId="4" borderId="0" xfId="0" applyNumberFormat="1" applyFont="1" applyFill="1" applyBorder="1"/>
    <xf numFmtId="4" fontId="10" fillId="4" borderId="0" xfId="0" applyNumberFormat="1" applyFont="1" applyFill="1" applyBorder="1" applyAlignment="1">
      <alignment horizontal="center"/>
    </xf>
    <xf numFmtId="0" fontId="10" fillId="4" borderId="8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38" fontId="22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4" fontId="65" fillId="0" borderId="0" xfId="0" applyNumberFormat="1" applyFont="1" applyAlignment="1">
      <alignment horizontal="center"/>
    </xf>
    <xf numFmtId="0" fontId="62" fillId="0" borderId="0" xfId="0" applyFont="1" applyFill="1"/>
    <xf numFmtId="0" fontId="63" fillId="0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6" borderId="0" xfId="0" applyFont="1" applyFill="1"/>
    <xf numFmtId="4" fontId="5" fillId="6" borderId="0" xfId="0" applyNumberFormat="1" applyFont="1" applyFill="1"/>
    <xf numFmtId="38" fontId="10" fillId="6" borderId="0" xfId="0" applyNumberFormat="1" applyFont="1" applyFill="1" applyAlignment="1">
      <alignment horizontal="center"/>
    </xf>
    <xf numFmtId="0" fontId="10" fillId="6" borderId="0" xfId="0" applyFont="1" applyFill="1"/>
    <xf numFmtId="4" fontId="10" fillId="6" borderId="0" xfId="0" applyNumberFormat="1" applyFont="1" applyFill="1"/>
    <xf numFmtId="4" fontId="10" fillId="6" borderId="0" xfId="0" applyNumberFormat="1" applyFont="1" applyFill="1" applyAlignment="1">
      <alignment horizontal="center"/>
    </xf>
    <xf numFmtId="0" fontId="10" fillId="6" borderId="0" xfId="0" applyFont="1" applyFill="1" applyAlignment="1">
      <alignment horizontal="right"/>
    </xf>
    <xf numFmtId="0" fontId="4" fillId="6" borderId="0" xfId="0" applyFont="1" applyFill="1" applyAlignment="1">
      <alignment horizontal="center"/>
    </xf>
    <xf numFmtId="38" fontId="22" fillId="6" borderId="0" xfId="0" applyNumberFormat="1" applyFont="1" applyFill="1" applyAlignment="1">
      <alignment horizontal="center"/>
    </xf>
    <xf numFmtId="14" fontId="5" fillId="0" borderId="0" xfId="3" applyNumberFormat="1" applyFont="1"/>
    <xf numFmtId="0" fontId="67" fillId="0" borderId="0" xfId="0" applyFont="1"/>
    <xf numFmtId="0" fontId="68" fillId="0" borderId="0" xfId="0" applyFont="1" applyAlignment="1">
      <alignment horizontal="center"/>
    </xf>
    <xf numFmtId="4" fontId="67" fillId="0" borderId="0" xfId="0" applyNumberFormat="1" applyFont="1"/>
    <xf numFmtId="38" fontId="66" fillId="0" borderId="0" xfId="0" applyNumberFormat="1" applyFont="1" applyAlignment="1">
      <alignment horizontal="center"/>
    </xf>
    <xf numFmtId="0" fontId="69" fillId="0" borderId="0" xfId="0" applyFont="1" applyAlignment="1">
      <alignment horizontal="center"/>
    </xf>
    <xf numFmtId="0" fontId="66" fillId="0" borderId="0" xfId="0" applyFont="1"/>
    <xf numFmtId="4" fontId="66" fillId="0" borderId="0" xfId="0" applyNumberFormat="1" applyFont="1"/>
    <xf numFmtId="4" fontId="66" fillId="0" borderId="0" xfId="0" applyNumberFormat="1" applyFont="1" applyAlignment="1">
      <alignment horizontal="center"/>
    </xf>
    <xf numFmtId="0" fontId="66" fillId="0" borderId="0" xfId="0" applyFont="1" applyAlignment="1">
      <alignment horizontal="right"/>
    </xf>
    <xf numFmtId="0" fontId="7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8" fontId="10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center"/>
    </xf>
    <xf numFmtId="168" fontId="58" fillId="0" borderId="0" xfId="0" applyNumberFormat="1" applyFont="1" applyAlignment="1">
      <alignment horizontal="right"/>
    </xf>
    <xf numFmtId="168" fontId="62" fillId="0" borderId="0" xfId="0" applyNumberFormat="1" applyFont="1" applyAlignment="1">
      <alignment horizontal="right"/>
    </xf>
    <xf numFmtId="168" fontId="10" fillId="0" borderId="0" xfId="0" quotePrefix="1" applyNumberFormat="1" applyFont="1" applyAlignment="1">
      <alignment horizontal="right"/>
    </xf>
    <xf numFmtId="168" fontId="66" fillId="0" borderId="0" xfId="0" applyNumberFormat="1" applyFont="1" applyAlignment="1">
      <alignment horizontal="right"/>
    </xf>
    <xf numFmtId="168" fontId="10" fillId="6" borderId="0" xfId="0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8" fontId="10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8" fontId="10" fillId="7" borderId="0" xfId="0" applyNumberFormat="1" applyFont="1" applyFill="1" applyAlignment="1">
      <alignment horizontal="right"/>
    </xf>
    <xf numFmtId="0" fontId="5" fillId="7" borderId="0" xfId="0" applyFont="1" applyFill="1"/>
    <xf numFmtId="0" fontId="1" fillId="7" borderId="0" xfId="0" applyFont="1" applyFill="1" applyAlignment="1">
      <alignment horizontal="center"/>
    </xf>
    <xf numFmtId="4" fontId="5" fillId="7" borderId="0" xfId="0" applyNumberFormat="1" applyFont="1" applyFill="1"/>
    <xf numFmtId="38" fontId="10" fillId="7" borderId="0" xfId="0" applyNumberFormat="1" applyFont="1" applyFill="1" applyAlignment="1">
      <alignment horizontal="center"/>
    </xf>
    <xf numFmtId="0" fontId="10" fillId="7" borderId="0" xfId="0" applyFont="1" applyFill="1"/>
    <xf numFmtId="4" fontId="10" fillId="7" borderId="0" xfId="0" applyNumberFormat="1" applyFont="1" applyFill="1"/>
    <xf numFmtId="4" fontId="10" fillId="7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right"/>
    </xf>
    <xf numFmtId="0" fontId="4" fillId="7" borderId="0" xfId="0" applyFont="1" applyFill="1" applyAlignment="1">
      <alignment horizontal="center"/>
    </xf>
    <xf numFmtId="38" fontId="22" fillId="7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 applyFill="1" applyAlignment="1">
      <alignment horizontal="center"/>
    </xf>
    <xf numFmtId="4" fontId="4" fillId="3" borderId="0" xfId="0" applyNumberFormat="1" applyFont="1" applyFill="1" applyAlignment="1">
      <alignment horizontal="center"/>
    </xf>
    <xf numFmtId="4" fontId="4" fillId="0" borderId="0" xfId="0" quotePrefix="1" applyNumberFormat="1" applyFont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Alignment="1">
      <alignment horizontal="left"/>
    </xf>
    <xf numFmtId="4" fontId="11" fillId="0" borderId="0" xfId="0" applyNumberFormat="1" applyFont="1" applyFill="1"/>
    <xf numFmtId="0" fontId="11" fillId="0" borderId="0" xfId="0" applyFont="1" applyFill="1"/>
    <xf numFmtId="0" fontId="1" fillId="0" borderId="0" xfId="0" applyFont="1" applyFill="1" applyAlignment="1">
      <alignment horizontal="center"/>
    </xf>
    <xf numFmtId="0" fontId="0" fillId="3" borderId="0" xfId="0" applyFill="1"/>
    <xf numFmtId="168" fontId="10" fillId="3" borderId="0" xfId="0" applyNumberFormat="1" applyFont="1" applyFill="1" applyAlignment="1">
      <alignment horizontal="right"/>
    </xf>
    <xf numFmtId="4" fontId="5" fillId="3" borderId="0" xfId="0" applyNumberFormat="1" applyFont="1" applyFill="1"/>
    <xf numFmtId="38" fontId="10" fillId="3" borderId="0" xfId="0" applyNumberFormat="1" applyFont="1" applyFill="1" applyAlignment="1">
      <alignment horizontal="center"/>
    </xf>
    <xf numFmtId="4" fontId="10" fillId="3" borderId="0" xfId="0" applyNumberFormat="1" applyFont="1" applyFill="1"/>
    <xf numFmtId="4" fontId="10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right"/>
    </xf>
    <xf numFmtId="0" fontId="4" fillId="3" borderId="0" xfId="0" applyFont="1" applyFill="1" applyAlignment="1">
      <alignment horizontal="center"/>
    </xf>
    <xf numFmtId="38" fontId="22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60" fillId="6" borderId="0" xfId="0" applyFont="1" applyFill="1" applyAlignment="1">
      <alignment horizontal="center"/>
    </xf>
    <xf numFmtId="0" fontId="60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15" fontId="34" fillId="5" borderId="0" xfId="0" quotePrefix="1" applyNumberFormat="1" applyFont="1" applyFill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_BALSH04" xfId="1" xr:uid="{00000000-0005-0000-0000-000003000000}"/>
  </cellStyles>
  <dxfs count="0"/>
  <tableStyles count="0" defaultTableStyle="TableStyleMedium2" defaultPivotStyle="PivotStyleLight16"/>
  <colors>
    <mruColors>
      <color rgb="FFFECEF3"/>
      <color rgb="FFB7F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95"/>
  <sheetViews>
    <sheetView tabSelected="1" topLeftCell="A832" zoomScaleNormal="100" zoomScaleSheetLayoutView="125" workbookViewId="0">
      <selection activeCell="C857" sqref="C857"/>
    </sheetView>
  </sheetViews>
  <sheetFormatPr defaultColWidth="8.81640625" defaultRowHeight="14"/>
  <cols>
    <col min="1" max="1" width="11" style="351" bestFit="1" customWidth="1"/>
    <col min="2" max="2" width="28.6328125" style="3" customWidth="1"/>
    <col min="3" max="3" width="65.81640625" style="3" bestFit="1" customWidth="1"/>
    <col min="4" max="4" width="13.81640625" style="83" customWidth="1"/>
    <col min="5" max="5" width="13.90625" style="83" bestFit="1" customWidth="1"/>
    <col min="6" max="6" width="20.6328125" style="224" bestFit="1" customWidth="1"/>
    <col min="7" max="7" width="4.81640625" style="5" customWidth="1"/>
    <col min="8" max="8" width="13.81640625" style="120" bestFit="1" customWidth="1"/>
    <col min="9" max="9" width="10.54296875" style="277" bestFit="1" customWidth="1"/>
    <col min="10" max="10" width="10.54296875" style="3" bestFit="1" customWidth="1"/>
    <col min="11" max="11" width="25.1796875" style="3" bestFit="1" customWidth="1"/>
    <col min="12" max="12" width="7.1796875" style="3" customWidth="1"/>
    <col min="13" max="13" width="65.81640625" style="3" bestFit="1" customWidth="1"/>
    <col min="14" max="14" width="25.1796875" style="3" bestFit="1" customWidth="1"/>
    <col min="15" max="16384" width="8.81640625" style="3"/>
  </cols>
  <sheetData>
    <row r="1" spans="1:9" ht="15.5">
      <c r="A1" s="399" t="s">
        <v>2057</v>
      </c>
      <c r="B1" s="399"/>
      <c r="C1" s="399"/>
      <c r="D1" s="399"/>
      <c r="E1" s="399"/>
      <c r="F1" s="399"/>
    </row>
    <row r="2" spans="1:9" s="24" customFormat="1" ht="15.75" customHeight="1">
      <c r="A2" s="400" t="s">
        <v>2058</v>
      </c>
      <c r="B2" s="400"/>
      <c r="C2" s="400"/>
      <c r="D2" s="400"/>
      <c r="E2" s="400"/>
      <c r="F2" s="400"/>
      <c r="G2" s="236"/>
      <c r="H2" s="375"/>
      <c r="I2" s="278"/>
    </row>
    <row r="3" spans="1:9" s="24" customFormat="1" ht="8" customHeight="1">
      <c r="A3" s="351"/>
      <c r="C3" s="215"/>
      <c r="D3" s="214" t="s">
        <v>24</v>
      </c>
      <c r="E3" s="214"/>
      <c r="F3" s="224"/>
      <c r="G3" s="5"/>
      <c r="H3" s="120"/>
      <c r="I3" s="278"/>
    </row>
    <row r="4" spans="1:9" s="24" customFormat="1" ht="14.5" customHeight="1">
      <c r="A4" s="351"/>
      <c r="C4" s="215"/>
      <c r="D4" s="214"/>
      <c r="E4" s="214"/>
      <c r="F4" s="224"/>
      <c r="G4" s="5"/>
      <c r="H4" s="376" t="s">
        <v>2169</v>
      </c>
      <c r="I4" s="278"/>
    </row>
    <row r="5" spans="1:9" s="19" customFormat="1" ht="15" customHeight="1">
      <c r="A5" s="352" t="s">
        <v>25</v>
      </c>
      <c r="B5" s="41" t="s">
        <v>26</v>
      </c>
      <c r="C5" s="41" t="s">
        <v>27</v>
      </c>
      <c r="D5" s="89" t="s">
        <v>28</v>
      </c>
      <c r="E5" s="89" t="s">
        <v>29</v>
      </c>
      <c r="F5" s="218" t="s">
        <v>178</v>
      </c>
      <c r="G5" s="218" t="s">
        <v>160</v>
      </c>
      <c r="H5" s="376" t="s">
        <v>2170</v>
      </c>
      <c r="I5" s="279"/>
    </row>
    <row r="6" spans="1:9" s="24" customFormat="1" ht="6.65" customHeight="1">
      <c r="A6" s="353"/>
      <c r="B6" s="216"/>
      <c r="C6" s="216"/>
      <c r="D6" s="217"/>
      <c r="E6" s="217"/>
      <c r="F6" s="219"/>
      <c r="G6" s="218"/>
      <c r="H6" s="376"/>
      <c r="I6" s="280"/>
    </row>
    <row r="7" spans="1:9" s="24" customFormat="1" ht="15" customHeight="1">
      <c r="A7" s="353"/>
      <c r="B7" s="216"/>
      <c r="C7" s="272" t="s">
        <v>2527</v>
      </c>
      <c r="D7" s="217"/>
      <c r="E7" s="217"/>
      <c r="F7" s="219"/>
      <c r="G7" s="218"/>
      <c r="H7" s="376"/>
      <c r="I7" s="280"/>
    </row>
    <row r="8" spans="1:9" s="24" customFormat="1" ht="15" customHeight="1">
      <c r="A8" s="353"/>
      <c r="B8" s="216"/>
      <c r="C8" s="272" t="s">
        <v>2528</v>
      </c>
      <c r="D8" s="217"/>
      <c r="E8" s="217"/>
      <c r="F8" s="219"/>
      <c r="G8" s="218"/>
      <c r="H8" s="376"/>
      <c r="I8" s="280"/>
    </row>
    <row r="9" spans="1:9" s="24" customFormat="1" ht="15" customHeight="1">
      <c r="A9" s="353"/>
      <c r="B9" s="216"/>
      <c r="C9" s="163"/>
      <c r="D9" s="217"/>
      <c r="E9" s="217"/>
      <c r="F9" s="219"/>
      <c r="G9" s="218"/>
      <c r="H9" s="376"/>
      <c r="I9" s="280"/>
    </row>
    <row r="10" spans="1:9" s="24" customFormat="1" ht="15" customHeight="1">
      <c r="A10" s="353"/>
      <c r="B10" s="216"/>
      <c r="C10" s="163"/>
      <c r="D10" s="217"/>
      <c r="E10" s="217"/>
      <c r="F10" s="219"/>
      <c r="G10" s="218"/>
      <c r="H10" s="376"/>
      <c r="I10" s="280"/>
    </row>
    <row r="11" spans="1:9" s="24" customFormat="1" ht="15" customHeight="1">
      <c r="A11" s="353"/>
      <c r="B11" s="216"/>
      <c r="C11" s="163"/>
      <c r="D11" s="217"/>
      <c r="E11" s="217"/>
      <c r="F11" s="219"/>
      <c r="G11" s="218"/>
      <c r="H11" s="376"/>
      <c r="I11" s="280"/>
    </row>
    <row r="12" spans="1:9" s="24" customFormat="1" ht="15" customHeight="1">
      <c r="A12" s="353"/>
      <c r="B12" s="216"/>
      <c r="C12" s="272" t="s">
        <v>2094</v>
      </c>
      <c r="D12" s="217"/>
      <c r="E12" s="217"/>
      <c r="F12" s="219"/>
      <c r="G12" s="218"/>
      <c r="H12" s="376"/>
      <c r="I12" s="280"/>
    </row>
    <row r="13" spans="1:9">
      <c r="A13" s="351">
        <v>43647</v>
      </c>
      <c r="B13" s="55" t="s">
        <v>2059</v>
      </c>
      <c r="C13" s="55" t="s">
        <v>2060</v>
      </c>
      <c r="D13" s="221">
        <v>390</v>
      </c>
      <c r="E13" s="221"/>
      <c r="F13" s="222" t="s">
        <v>2061</v>
      </c>
      <c r="G13" s="235" t="s">
        <v>2304</v>
      </c>
      <c r="H13" s="161" t="s">
        <v>2094</v>
      </c>
      <c r="I13" s="280"/>
    </row>
    <row r="14" spans="1:9">
      <c r="B14" s="159" t="s">
        <v>2062</v>
      </c>
      <c r="C14" s="159" t="s">
        <v>2063</v>
      </c>
      <c r="D14" s="221">
        <v>1100</v>
      </c>
      <c r="E14" s="221" t="s">
        <v>24</v>
      </c>
      <c r="F14" s="222" t="s">
        <v>2064</v>
      </c>
      <c r="G14" s="235" t="s">
        <v>2304</v>
      </c>
      <c r="H14" s="161"/>
      <c r="I14" s="280"/>
    </row>
    <row r="15" spans="1:9" ht="16.5">
      <c r="B15" s="55" t="s">
        <v>2065</v>
      </c>
      <c r="C15" s="55" t="s">
        <v>2066</v>
      </c>
      <c r="D15" s="221">
        <v>2352.4</v>
      </c>
      <c r="E15" s="221"/>
      <c r="F15" s="230">
        <f>SUM(D13:D28)</f>
        <v>74367.48</v>
      </c>
      <c r="G15" s="239" t="s">
        <v>2304</v>
      </c>
      <c r="H15" s="376"/>
      <c r="I15" s="280"/>
    </row>
    <row r="16" spans="1:9">
      <c r="B16" s="55" t="s">
        <v>2067</v>
      </c>
      <c r="C16" s="55" t="s">
        <v>2068</v>
      </c>
      <c r="D16" s="221">
        <v>2100</v>
      </c>
      <c r="E16" s="221"/>
      <c r="F16" s="223"/>
      <c r="G16" s="235" t="s">
        <v>2304</v>
      </c>
      <c r="H16" s="376"/>
      <c r="I16" s="280"/>
    </row>
    <row r="17" spans="2:9">
      <c r="B17" s="55" t="s">
        <v>2069</v>
      </c>
      <c r="C17" s="55" t="s">
        <v>2070</v>
      </c>
      <c r="D17" s="221">
        <v>1054.32</v>
      </c>
      <c r="E17" s="221"/>
      <c r="F17" s="223"/>
      <c r="G17" s="235" t="s">
        <v>2304</v>
      </c>
      <c r="H17" s="376"/>
      <c r="I17" s="280"/>
    </row>
    <row r="18" spans="2:9">
      <c r="B18" s="55" t="s">
        <v>2071</v>
      </c>
      <c r="C18" s="55" t="s">
        <v>2072</v>
      </c>
      <c r="D18" s="221">
        <v>637.97</v>
      </c>
      <c r="E18" s="221"/>
      <c r="F18" s="223"/>
      <c r="G18" s="235" t="s">
        <v>2304</v>
      </c>
      <c r="H18" s="376"/>
      <c r="I18" s="280"/>
    </row>
    <row r="19" spans="2:9">
      <c r="B19" s="55" t="s">
        <v>2073</v>
      </c>
      <c r="C19" s="55" t="s">
        <v>2074</v>
      </c>
      <c r="D19" s="221">
        <v>5803</v>
      </c>
      <c r="E19" s="221"/>
      <c r="F19" s="223"/>
      <c r="G19" s="235" t="s">
        <v>2304</v>
      </c>
      <c r="H19" s="376"/>
      <c r="I19" s="280"/>
    </row>
    <row r="20" spans="2:9">
      <c r="B20" s="55" t="s">
        <v>2075</v>
      </c>
      <c r="C20" s="55" t="s">
        <v>2076</v>
      </c>
      <c r="D20" s="221">
        <v>59.76</v>
      </c>
      <c r="E20" s="221"/>
      <c r="F20" s="223"/>
      <c r="G20" s="235" t="s">
        <v>2304</v>
      </c>
      <c r="H20" s="376"/>
      <c r="I20" s="280"/>
    </row>
    <row r="21" spans="2:9">
      <c r="B21" s="55" t="s">
        <v>2077</v>
      </c>
      <c r="C21" s="55" t="s">
        <v>2078</v>
      </c>
      <c r="D21" s="221">
        <v>35355</v>
      </c>
      <c r="E21" s="221"/>
      <c r="F21" s="223"/>
      <c r="G21" s="235" t="s">
        <v>2304</v>
      </c>
      <c r="H21" s="376"/>
      <c r="I21" s="280"/>
    </row>
    <row r="22" spans="2:9">
      <c r="B22" s="55" t="s">
        <v>2079</v>
      </c>
      <c r="C22" s="55" t="s">
        <v>2080</v>
      </c>
      <c r="D22" s="221">
        <v>9965.64</v>
      </c>
      <c r="E22" s="221"/>
      <c r="F22" s="223"/>
      <c r="G22" s="235" t="s">
        <v>2304</v>
      </c>
      <c r="H22" s="376"/>
      <c r="I22" s="280"/>
    </row>
    <row r="23" spans="2:9">
      <c r="B23" s="55" t="s">
        <v>2081</v>
      </c>
      <c r="C23" s="55" t="s">
        <v>2082</v>
      </c>
      <c r="D23" s="221">
        <v>7481.19</v>
      </c>
      <c r="E23" s="221"/>
      <c r="F23" s="223"/>
      <c r="G23" s="235" t="s">
        <v>2304</v>
      </c>
      <c r="H23" s="376"/>
      <c r="I23" s="280"/>
    </row>
    <row r="24" spans="2:9">
      <c r="B24" s="55" t="s">
        <v>2083</v>
      </c>
      <c r="C24" s="55" t="s">
        <v>2084</v>
      </c>
      <c r="D24" s="221">
        <v>4022.11</v>
      </c>
      <c r="E24" s="221"/>
      <c r="F24" s="223"/>
      <c r="G24" s="235" t="s">
        <v>2304</v>
      </c>
      <c r="H24" s="376"/>
      <c r="I24" s="280"/>
    </row>
    <row r="25" spans="2:9">
      <c r="B25" s="55" t="s">
        <v>2085</v>
      </c>
      <c r="C25" s="55" t="s">
        <v>2086</v>
      </c>
      <c r="D25" s="221">
        <v>3100</v>
      </c>
      <c r="E25" s="221"/>
      <c r="F25" s="223"/>
      <c r="G25" s="235" t="s">
        <v>2304</v>
      </c>
      <c r="H25" s="376"/>
      <c r="I25" s="280"/>
    </row>
    <row r="26" spans="2:9">
      <c r="B26" s="55" t="s">
        <v>2087</v>
      </c>
      <c r="C26" s="55" t="s">
        <v>2088</v>
      </c>
      <c r="D26" s="221">
        <v>408.09</v>
      </c>
      <c r="E26" s="221"/>
      <c r="F26" s="223"/>
      <c r="G26" s="235" t="s">
        <v>2304</v>
      </c>
      <c r="H26" s="376"/>
      <c r="I26" s="280"/>
    </row>
    <row r="27" spans="2:9">
      <c r="B27" s="55" t="s">
        <v>2089</v>
      </c>
      <c r="C27" s="55" t="s">
        <v>2090</v>
      </c>
      <c r="D27" s="221">
        <v>509</v>
      </c>
      <c r="E27" s="221"/>
      <c r="F27"/>
      <c r="G27" s="235" t="s">
        <v>2304</v>
      </c>
      <c r="H27" s="376"/>
      <c r="I27" s="280"/>
    </row>
    <row r="28" spans="2:9">
      <c r="B28" s="55" t="s">
        <v>2091</v>
      </c>
      <c r="C28" s="55" t="s">
        <v>2092</v>
      </c>
      <c r="D28" s="221">
        <v>29</v>
      </c>
      <c r="E28" s="221"/>
      <c r="G28" s="235" t="s">
        <v>2304</v>
      </c>
      <c r="H28" s="376"/>
      <c r="I28" s="280"/>
    </row>
    <row r="29" spans="2:9" ht="18">
      <c r="B29" s="55"/>
      <c r="C29" s="272" t="s">
        <v>2093</v>
      </c>
      <c r="D29" s="221"/>
      <c r="E29" s="221"/>
      <c r="F29" s="223"/>
      <c r="G29" s="235"/>
      <c r="H29" s="376"/>
      <c r="I29" s="280"/>
    </row>
    <row r="30" spans="2:9" ht="18">
      <c r="B30" s="55"/>
      <c r="C30" s="272" t="s">
        <v>2103</v>
      </c>
      <c r="D30" s="221"/>
      <c r="E30" s="221"/>
      <c r="F30" s="223"/>
      <c r="G30" s="235"/>
      <c r="H30" s="376"/>
      <c r="I30" s="280"/>
    </row>
    <row r="31" spans="2:9">
      <c r="B31" s="55"/>
      <c r="C31" s="29"/>
      <c r="D31" s="221"/>
      <c r="E31" s="221"/>
      <c r="F31" s="223"/>
      <c r="G31" s="235"/>
      <c r="H31" s="376"/>
      <c r="I31" s="280"/>
    </row>
    <row r="32" spans="2:9" ht="18">
      <c r="B32" s="227"/>
      <c r="C32" s="274" t="s">
        <v>2102</v>
      </c>
      <c r="D32" s="228"/>
      <c r="E32" s="221"/>
      <c r="F32" s="223"/>
      <c r="G32" s="235"/>
      <c r="H32" s="376" t="s">
        <v>24</v>
      </c>
      <c r="I32" s="280"/>
    </row>
    <row r="33" spans="1:10">
      <c r="A33" s="351">
        <v>43647</v>
      </c>
      <c r="B33" s="227" t="s">
        <v>2104</v>
      </c>
      <c r="C33" s="226" t="s">
        <v>2224</v>
      </c>
      <c r="D33" s="228">
        <v>8699.32</v>
      </c>
      <c r="E33" s="221"/>
      <c r="F33" s="223" t="s">
        <v>2105</v>
      </c>
      <c r="G33" s="235"/>
      <c r="H33" s="376" t="str">
        <f>+C32</f>
        <v>J20-3</v>
      </c>
      <c r="I33" s="280"/>
    </row>
    <row r="34" spans="1:10">
      <c r="B34" s="227" t="s">
        <v>2100</v>
      </c>
      <c r="C34" s="226" t="s">
        <v>2222</v>
      </c>
      <c r="D34" s="228">
        <v>361352</v>
      </c>
      <c r="E34" s="221"/>
      <c r="F34" s="229">
        <f>SUM(D33:D36)</f>
        <v>378966.56</v>
      </c>
      <c r="G34" s="235" t="s">
        <v>2304</v>
      </c>
      <c r="H34" s="376"/>
      <c r="I34" s="280"/>
    </row>
    <row r="35" spans="1:10">
      <c r="B35" s="227" t="s">
        <v>2100</v>
      </c>
      <c r="C35" s="226" t="s">
        <v>2109</v>
      </c>
      <c r="D35" s="228">
        <v>5973.75</v>
      </c>
      <c r="E35" s="221"/>
      <c r="F35" s="223" t="s">
        <v>2102</v>
      </c>
      <c r="G35" s="235" t="s">
        <v>2304</v>
      </c>
      <c r="H35" s="376" t="s">
        <v>24</v>
      </c>
      <c r="I35" s="280"/>
    </row>
    <row r="36" spans="1:10">
      <c r="B36" s="227" t="s">
        <v>2106</v>
      </c>
      <c r="C36" s="226" t="s">
        <v>2583</v>
      </c>
      <c r="D36" s="228">
        <v>2941.49</v>
      </c>
      <c r="E36" s="221"/>
      <c r="F36" s="223"/>
      <c r="G36" s="235" t="s">
        <v>2304</v>
      </c>
      <c r="H36" s="376">
        <f>+D34+D35</f>
        <v>367325.75</v>
      </c>
      <c r="I36" s="280"/>
    </row>
    <row r="37" spans="1:10" ht="18">
      <c r="B37" s="227"/>
      <c r="C37" s="274" t="s">
        <v>2093</v>
      </c>
      <c r="D37" s="228"/>
      <c r="E37" s="221"/>
      <c r="F37" s="223"/>
      <c r="G37" s="235"/>
      <c r="H37" s="376"/>
      <c r="I37" s="280"/>
    </row>
    <row r="38" spans="1:10" ht="18">
      <c r="B38" s="55"/>
      <c r="C38" s="272" t="s">
        <v>2103</v>
      </c>
      <c r="D38" s="221"/>
      <c r="E38" s="221"/>
      <c r="F38" s="223"/>
      <c r="G38" s="235"/>
      <c r="H38" s="376"/>
      <c r="I38" s="280"/>
    </row>
    <row r="39" spans="1:10">
      <c r="B39" s="55"/>
      <c r="C39" s="163"/>
      <c r="D39" s="221"/>
      <c r="E39" s="221"/>
      <c r="F39" s="223"/>
      <c r="G39" s="235"/>
      <c r="H39" s="376"/>
      <c r="I39" s="280"/>
    </row>
    <row r="40" spans="1:10" ht="18">
      <c r="A40" s="351" t="s">
        <v>24</v>
      </c>
      <c r="B40" s="55"/>
      <c r="C40" s="272" t="s">
        <v>2171</v>
      </c>
      <c r="D40" s="221"/>
      <c r="E40" s="221"/>
      <c r="F40" s="223"/>
      <c r="G40" s="235"/>
      <c r="H40" s="376"/>
      <c r="I40" s="280"/>
    </row>
    <row r="41" spans="1:10">
      <c r="A41" s="351">
        <v>43647</v>
      </c>
      <c r="B41" s="227" t="s">
        <v>2172</v>
      </c>
      <c r="C41" s="227" t="s">
        <v>2095</v>
      </c>
      <c r="D41" s="228" t="s">
        <v>2166</v>
      </c>
      <c r="E41" s="228">
        <v>876.92</v>
      </c>
      <c r="F41" s="223" t="s">
        <v>2221</v>
      </c>
      <c r="G41" s="235" t="s">
        <v>2304</v>
      </c>
      <c r="H41" s="376" t="s">
        <v>2171</v>
      </c>
      <c r="I41" s="280"/>
      <c r="J41" s="3" t="s">
        <v>24</v>
      </c>
    </row>
    <row r="42" spans="1:10" ht="18">
      <c r="B42" s="160"/>
      <c r="C42" s="272" t="s">
        <v>2173</v>
      </c>
      <c r="D42" s="221"/>
      <c r="E42" s="221"/>
      <c r="F42" s="220" t="s">
        <v>2171</v>
      </c>
      <c r="G42" s="235"/>
      <c r="H42" s="376"/>
      <c r="I42" s="280"/>
    </row>
    <row r="43" spans="1:10">
      <c r="B43" s="160"/>
      <c r="C43" s="29"/>
      <c r="D43" s="221"/>
      <c r="E43" s="221"/>
      <c r="F43" s="220"/>
      <c r="G43" s="235"/>
      <c r="H43" s="376"/>
      <c r="I43" s="280"/>
    </row>
    <row r="44" spans="1:10" ht="18">
      <c r="A44" s="351" t="s">
        <v>24</v>
      </c>
      <c r="B44" s="55"/>
      <c r="C44" s="243" t="s">
        <v>2218</v>
      </c>
      <c r="D44" s="221"/>
      <c r="E44" s="221"/>
      <c r="F44" s="223"/>
      <c r="G44" s="235"/>
      <c r="H44" s="376"/>
      <c r="I44" s="280"/>
    </row>
    <row r="45" spans="1:10">
      <c r="A45" s="351">
        <v>43647</v>
      </c>
      <c r="B45" s="55" t="s">
        <v>2104</v>
      </c>
      <c r="C45" s="55" t="s">
        <v>2108</v>
      </c>
      <c r="D45" s="221" t="s">
        <v>2166</v>
      </c>
      <c r="E45" s="221">
        <v>1246.42</v>
      </c>
      <c r="F45" s="223" t="s">
        <v>2221</v>
      </c>
      <c r="G45" s="235"/>
      <c r="H45" s="376"/>
      <c r="I45" s="280"/>
    </row>
    <row r="46" spans="1:10">
      <c r="B46" s="270" t="s">
        <v>2106</v>
      </c>
      <c r="C46" s="270" t="s">
        <v>2231</v>
      </c>
      <c r="D46" s="271"/>
      <c r="E46" s="271">
        <v>145.33000000000001</v>
      </c>
      <c r="F46" s="220" t="str">
        <f>+C44</f>
        <v>J20-3B</v>
      </c>
      <c r="G46" s="235"/>
      <c r="H46" s="376"/>
      <c r="I46" s="280"/>
    </row>
    <row r="47" spans="1:10" ht="18">
      <c r="B47" s="160"/>
      <c r="C47" s="272" t="s">
        <v>2173</v>
      </c>
      <c r="D47" s="221"/>
      <c r="E47" s="221"/>
      <c r="F47" s="3"/>
      <c r="G47" s="235"/>
      <c r="H47" s="376"/>
      <c r="I47" s="280"/>
    </row>
    <row r="48" spans="1:10">
      <c r="B48" s="160"/>
      <c r="C48" s="29"/>
      <c r="D48" s="221"/>
      <c r="E48" s="221"/>
      <c r="F48" s="220"/>
      <c r="G48" s="235"/>
      <c r="H48" s="376"/>
      <c r="I48" s="280"/>
    </row>
    <row r="49" spans="1:16" ht="18">
      <c r="A49" s="351" t="s">
        <v>24</v>
      </c>
      <c r="B49" s="227"/>
      <c r="C49" s="274" t="s">
        <v>2219</v>
      </c>
      <c r="D49" s="228"/>
      <c r="E49" s="221"/>
      <c r="F49" s="223"/>
      <c r="G49" s="235"/>
      <c r="H49" s="376"/>
      <c r="I49" s="280"/>
    </row>
    <row r="50" spans="1:16">
      <c r="A50" s="351">
        <v>43647</v>
      </c>
      <c r="B50" s="227" t="s">
        <v>2100</v>
      </c>
      <c r="C50" s="226" t="s">
        <v>2107</v>
      </c>
      <c r="D50" s="228">
        <v>300</v>
      </c>
      <c r="E50" s="221"/>
      <c r="F50" s="223" t="s">
        <v>2220</v>
      </c>
      <c r="G50" s="235"/>
      <c r="H50" s="376"/>
      <c r="I50" s="280"/>
    </row>
    <row r="51" spans="1:16" ht="18">
      <c r="B51" s="232"/>
      <c r="C51" s="274" t="s">
        <v>2223</v>
      </c>
      <c r="D51" s="228"/>
      <c r="E51" s="221"/>
      <c r="F51" s="220" t="str">
        <f>+C49</f>
        <v>J20-3C</v>
      </c>
      <c r="G51" s="235"/>
      <c r="H51" s="376"/>
      <c r="I51" s="280"/>
    </row>
    <row r="52" spans="1:16" ht="18">
      <c r="B52" s="55"/>
      <c r="C52" s="272" t="s">
        <v>2230</v>
      </c>
      <c r="D52" s="221"/>
      <c r="E52" s="221"/>
      <c r="F52" s="223"/>
      <c r="G52" s="235"/>
      <c r="H52" s="376"/>
      <c r="I52" s="280"/>
    </row>
    <row r="53" spans="1:16">
      <c r="B53" s="55"/>
      <c r="C53" s="163"/>
      <c r="D53" s="221"/>
      <c r="E53" s="221"/>
      <c r="F53" s="223"/>
      <c r="G53" s="235"/>
      <c r="H53" s="376"/>
      <c r="I53" s="280"/>
    </row>
    <row r="54" spans="1:16" ht="18">
      <c r="A54" s="351" t="s">
        <v>24</v>
      </c>
      <c r="B54" s="55"/>
      <c r="C54" s="272" t="s">
        <v>2098</v>
      </c>
      <c r="D54" s="221"/>
      <c r="E54" s="221"/>
      <c r="F54" s="223"/>
      <c r="G54" s="235"/>
      <c r="H54" s="376"/>
      <c r="I54" s="280"/>
    </row>
    <row r="55" spans="1:16">
      <c r="A55" s="351">
        <v>43670</v>
      </c>
      <c r="B55" s="55" t="s">
        <v>2096</v>
      </c>
      <c r="C55" s="55" t="s">
        <v>2095</v>
      </c>
      <c r="D55" s="221">
        <v>3186.68</v>
      </c>
      <c r="E55" s="221"/>
      <c r="F55" s="223" t="s">
        <v>2097</v>
      </c>
      <c r="G55" s="235" t="s">
        <v>2304</v>
      </c>
      <c r="H55" s="376" t="s">
        <v>2098</v>
      </c>
      <c r="I55" s="280"/>
    </row>
    <row r="56" spans="1:16">
      <c r="B56" s="160" t="s">
        <v>2100</v>
      </c>
      <c r="C56" s="160" t="s">
        <v>2101</v>
      </c>
      <c r="D56" s="221"/>
      <c r="E56" s="221">
        <v>3186.68</v>
      </c>
      <c r="F56" s="223" t="s">
        <v>2098</v>
      </c>
      <c r="G56" s="235" t="s">
        <v>24</v>
      </c>
      <c r="H56" s="377" t="s">
        <v>24</v>
      </c>
      <c r="I56" s="280" t="s">
        <v>24</v>
      </c>
    </row>
    <row r="57" spans="1:16" ht="18">
      <c r="B57" s="160"/>
      <c r="C57" s="272" t="s">
        <v>2099</v>
      </c>
      <c r="D57" s="221"/>
      <c r="E57" s="221"/>
      <c r="F57" s="223"/>
      <c r="G57" s="235"/>
      <c r="H57" s="376"/>
      <c r="I57" s="280"/>
    </row>
    <row r="58" spans="1:16">
      <c r="B58" s="160"/>
      <c r="C58" s="160"/>
      <c r="D58" s="221"/>
      <c r="E58" s="221"/>
      <c r="F58" s="223"/>
      <c r="G58" s="235"/>
      <c r="H58" s="376"/>
      <c r="I58" s="280"/>
    </row>
    <row r="59" spans="1:16" ht="18">
      <c r="A59" s="353" t="s">
        <v>2166</v>
      </c>
      <c r="B59" s="216"/>
      <c r="C59" s="243" t="s">
        <v>2110</v>
      </c>
      <c r="D59" s="217"/>
      <c r="E59" s="217"/>
      <c r="F59" s="219"/>
      <c r="G59" s="235"/>
      <c r="H59" s="376"/>
      <c r="I59" s="280"/>
      <c r="L59"/>
      <c r="M59"/>
      <c r="N59"/>
      <c r="O59"/>
      <c r="P59"/>
    </row>
    <row r="60" spans="1:16" ht="15.5">
      <c r="A60" s="351">
        <v>43647</v>
      </c>
      <c r="B60" s="380" t="s">
        <v>2111</v>
      </c>
      <c r="C60" s="381" t="s">
        <v>2116</v>
      </c>
      <c r="D60" s="382">
        <v>32000</v>
      </c>
      <c r="E60" s="221"/>
      <c r="F60" s="222" t="s">
        <v>2131</v>
      </c>
      <c r="G60" s="235" t="s">
        <v>2304</v>
      </c>
      <c r="H60" s="376" t="str">
        <f>+C59</f>
        <v>J20-5</v>
      </c>
      <c r="I60" s="280" t="s">
        <v>24</v>
      </c>
      <c r="K60" s="225"/>
      <c r="L60"/>
      <c r="M60"/>
      <c r="N60"/>
      <c r="O60"/>
      <c r="P60"/>
    </row>
    <row r="61" spans="1:16" ht="15.5">
      <c r="B61" s="380" t="s">
        <v>2112</v>
      </c>
      <c r="C61" s="383" t="s">
        <v>2117</v>
      </c>
      <c r="D61" s="382">
        <v>292364</v>
      </c>
      <c r="E61" s="221" t="s">
        <v>24</v>
      </c>
      <c r="F61" s="222">
        <f>SUM(D60:D66)</f>
        <v>726364</v>
      </c>
      <c r="G61" s="235" t="s">
        <v>2304</v>
      </c>
      <c r="H61" s="376"/>
      <c r="I61" s="280"/>
      <c r="K61" s="225"/>
      <c r="L61"/>
      <c r="M61"/>
      <c r="N61"/>
      <c r="O61"/>
      <c r="P61"/>
    </row>
    <row r="62" spans="1:16">
      <c r="B62" s="226" t="s">
        <v>2125</v>
      </c>
      <c r="C62" s="234" t="s">
        <v>2118</v>
      </c>
      <c r="D62" s="228">
        <v>250000</v>
      </c>
      <c r="E62" s="221"/>
      <c r="F62" s="222" t="s">
        <v>2110</v>
      </c>
      <c r="G62" s="235" t="s">
        <v>2304</v>
      </c>
      <c r="H62" s="376"/>
      <c r="I62" s="280"/>
      <c r="K62" s="226"/>
      <c r="L62"/>
      <c r="M62"/>
      <c r="N62"/>
      <c r="O62"/>
      <c r="P62"/>
    </row>
    <row r="63" spans="1:16" ht="15.5">
      <c r="B63" s="380" t="s">
        <v>2123</v>
      </c>
      <c r="C63" s="383" t="s">
        <v>2119</v>
      </c>
      <c r="D63" s="382">
        <v>12000</v>
      </c>
      <c r="E63" s="221"/>
      <c r="F63" s="222"/>
      <c r="G63" s="235" t="s">
        <v>2304</v>
      </c>
      <c r="H63" s="376"/>
      <c r="I63" s="280"/>
      <c r="K63" s="225"/>
      <c r="L63"/>
      <c r="M63"/>
      <c r="N63"/>
      <c r="O63"/>
      <c r="P63"/>
    </row>
    <row r="64" spans="1:16">
      <c r="B64" s="225" t="s">
        <v>2113</v>
      </c>
      <c r="C64" s="234" t="s">
        <v>2120</v>
      </c>
      <c r="D64" s="228">
        <v>60000</v>
      </c>
      <c r="E64" s="221"/>
      <c r="F64" s="222"/>
      <c r="G64" s="235" t="s">
        <v>2304</v>
      </c>
      <c r="H64" s="376"/>
      <c r="I64" s="280"/>
      <c r="K64" s="225"/>
      <c r="L64"/>
      <c r="M64"/>
      <c r="N64"/>
      <c r="O64"/>
      <c r="P64"/>
    </row>
    <row r="65" spans="1:16">
      <c r="B65" s="225" t="s">
        <v>2114</v>
      </c>
      <c r="C65" s="234" t="s">
        <v>2121</v>
      </c>
      <c r="D65" s="228">
        <v>44000</v>
      </c>
      <c r="E65" s="221"/>
      <c r="F65" s="222"/>
      <c r="G65" s="235" t="s">
        <v>2304</v>
      </c>
      <c r="H65" s="376"/>
      <c r="I65" s="280"/>
      <c r="K65" s="225"/>
      <c r="L65"/>
      <c r="M65"/>
      <c r="N65"/>
      <c r="O65"/>
      <c r="P65"/>
    </row>
    <row r="66" spans="1:16">
      <c r="B66" s="225" t="s">
        <v>2115</v>
      </c>
      <c r="C66" s="234" t="s">
        <v>2122</v>
      </c>
      <c r="D66" s="228">
        <v>36000</v>
      </c>
      <c r="E66" s="221"/>
      <c r="F66" s="222"/>
      <c r="G66" s="235" t="s">
        <v>2304</v>
      </c>
      <c r="H66" s="376"/>
      <c r="I66" s="280"/>
      <c r="K66" s="225"/>
      <c r="L66"/>
      <c r="M66"/>
      <c r="N66"/>
      <c r="O66"/>
      <c r="P66"/>
    </row>
    <row r="67" spans="1:16" ht="18">
      <c r="B67" s="227"/>
      <c r="C67" s="243" t="s">
        <v>2124</v>
      </c>
      <c r="D67" s="228"/>
      <c r="E67" s="221"/>
      <c r="F67" s="222"/>
      <c r="G67" s="235"/>
      <c r="H67" s="376"/>
      <c r="I67" s="280"/>
      <c r="L67"/>
      <c r="M67"/>
      <c r="N67"/>
      <c r="O67"/>
      <c r="P67"/>
    </row>
    <row r="68" spans="1:16" ht="18">
      <c r="B68" s="227"/>
      <c r="C68" s="243" t="s">
        <v>2103</v>
      </c>
      <c r="D68" s="228"/>
      <c r="E68" s="221"/>
      <c r="F68" s="222"/>
      <c r="G68" s="235"/>
      <c r="H68" s="376"/>
      <c r="I68" s="280"/>
      <c r="L68"/>
      <c r="M68"/>
      <c r="N68"/>
      <c r="O68"/>
      <c r="P68"/>
    </row>
    <row r="69" spans="1:16">
      <c r="B69" s="55"/>
      <c r="C69" s="234"/>
      <c r="D69" s="221"/>
      <c r="E69" s="221"/>
      <c r="F69" s="222"/>
      <c r="G69" s="235"/>
      <c r="H69" s="376"/>
      <c r="I69" s="280"/>
      <c r="L69"/>
      <c r="M69"/>
      <c r="N69"/>
      <c r="O69"/>
      <c r="P69"/>
    </row>
    <row r="70" spans="1:16" ht="18">
      <c r="B70" s="216"/>
      <c r="C70" s="243" t="s">
        <v>2126</v>
      </c>
      <c r="D70" s="217"/>
      <c r="E70" s="217"/>
      <c r="F70" s="217"/>
      <c r="G70" s="235"/>
      <c r="H70" s="376"/>
      <c r="I70" s="280"/>
    </row>
    <row r="71" spans="1:16">
      <c r="A71" s="351">
        <v>43647</v>
      </c>
      <c r="B71" s="225" t="s">
        <v>2128</v>
      </c>
      <c r="C71" s="233" t="s">
        <v>2129</v>
      </c>
      <c r="D71" s="228">
        <v>25000</v>
      </c>
      <c r="E71" s="221"/>
      <c r="F71" s="222" t="s">
        <v>2130</v>
      </c>
      <c r="G71" s="257" t="s">
        <v>2304</v>
      </c>
      <c r="H71" s="376" t="s">
        <v>24</v>
      </c>
      <c r="I71" s="280" t="s">
        <v>24</v>
      </c>
    </row>
    <row r="72" spans="1:16" ht="18">
      <c r="B72" s="227"/>
      <c r="C72" s="243" t="s">
        <v>2127</v>
      </c>
      <c r="D72" s="228"/>
      <c r="E72" s="221"/>
      <c r="F72" s="222" t="s">
        <v>2126</v>
      </c>
      <c r="G72" s="235"/>
      <c r="H72" s="376"/>
      <c r="I72" s="280"/>
    </row>
    <row r="73" spans="1:16" ht="18">
      <c r="B73" s="227"/>
      <c r="C73" s="243" t="s">
        <v>2103</v>
      </c>
      <c r="D73" s="228"/>
      <c r="E73" s="221"/>
      <c r="F73" s="222"/>
      <c r="G73" s="235"/>
      <c r="H73" s="12"/>
      <c r="I73" s="280"/>
    </row>
    <row r="74" spans="1:16">
      <c r="B74" s="55"/>
      <c r="C74" s="234"/>
      <c r="D74" s="221"/>
      <c r="E74" s="221"/>
      <c r="F74" s="222"/>
      <c r="G74" s="235"/>
      <c r="H74" s="376"/>
      <c r="I74" s="280"/>
    </row>
    <row r="75" spans="1:16" ht="18">
      <c r="B75" s="216"/>
      <c r="C75" s="243" t="s">
        <v>2132</v>
      </c>
      <c r="D75" s="217"/>
      <c r="E75" s="217"/>
      <c r="F75" s="217"/>
      <c r="G75" s="235"/>
      <c r="H75" s="376"/>
      <c r="I75" s="280"/>
    </row>
    <row r="76" spans="1:16">
      <c r="A76" s="351">
        <v>43647</v>
      </c>
      <c r="B76" s="225" t="s">
        <v>2133</v>
      </c>
      <c r="C76" s="233" t="s">
        <v>2134</v>
      </c>
      <c r="D76" s="228">
        <v>250000</v>
      </c>
      <c r="E76" s="221"/>
      <c r="F76" s="222" t="s">
        <v>2136</v>
      </c>
      <c r="G76" s="257" t="s">
        <v>2304</v>
      </c>
      <c r="H76" s="376" t="s">
        <v>24</v>
      </c>
      <c r="I76" s="280" t="s">
        <v>24</v>
      </c>
    </row>
    <row r="77" spans="1:16" ht="18">
      <c r="B77" s="227"/>
      <c r="C77" s="243" t="s">
        <v>2135</v>
      </c>
      <c r="D77" s="228"/>
      <c r="E77" s="221"/>
      <c r="F77" s="222" t="s">
        <v>2132</v>
      </c>
      <c r="G77" s="235"/>
      <c r="H77" s="376"/>
      <c r="I77" s="280"/>
    </row>
    <row r="78" spans="1:16" ht="18">
      <c r="B78" s="227"/>
      <c r="C78" s="243" t="s">
        <v>2103</v>
      </c>
      <c r="D78" s="228"/>
      <c r="E78" s="221"/>
      <c r="F78" s="222"/>
      <c r="G78" s="235"/>
      <c r="H78" s="376"/>
      <c r="I78" s="280"/>
    </row>
    <row r="79" spans="1:16">
      <c r="B79" s="55"/>
      <c r="C79" s="234"/>
      <c r="D79" s="221"/>
      <c r="E79" s="221"/>
      <c r="F79" s="222"/>
      <c r="G79" s="235"/>
      <c r="H79" s="376"/>
      <c r="I79" s="280"/>
    </row>
    <row r="80" spans="1:16" ht="18">
      <c r="B80" s="216"/>
      <c r="C80" s="243" t="s">
        <v>2137</v>
      </c>
      <c r="D80" s="217"/>
      <c r="E80" s="217"/>
      <c r="F80" s="217"/>
      <c r="G80" s="235"/>
      <c r="H80" s="376"/>
      <c r="I80" s="280"/>
    </row>
    <row r="81" spans="1:9">
      <c r="A81" s="351">
        <v>43647</v>
      </c>
      <c r="B81" s="225" t="s">
        <v>2148</v>
      </c>
      <c r="C81" s="233" t="s">
        <v>2138</v>
      </c>
      <c r="D81" s="228">
        <v>1600000</v>
      </c>
      <c r="E81" s="221"/>
      <c r="F81" s="222" t="s">
        <v>2165</v>
      </c>
      <c r="G81" s="235"/>
      <c r="H81" s="376" t="s">
        <v>24</v>
      </c>
      <c r="I81" s="280" t="s">
        <v>24</v>
      </c>
    </row>
    <row r="82" spans="1:9" ht="18">
      <c r="B82" s="227"/>
      <c r="C82" s="243" t="s">
        <v>2164</v>
      </c>
      <c r="D82" s="228"/>
      <c r="E82" s="221"/>
      <c r="F82" s="222" t="s">
        <v>2137</v>
      </c>
      <c r="G82" s="235"/>
      <c r="H82" s="376"/>
      <c r="I82" s="280" t="s">
        <v>2168</v>
      </c>
    </row>
    <row r="83" spans="1:9" ht="18">
      <c r="B83" s="227"/>
      <c r="C83" s="243" t="s">
        <v>2103</v>
      </c>
      <c r="D83" s="228" t="s">
        <v>2167</v>
      </c>
      <c r="E83" s="221"/>
      <c r="F83" s="222"/>
      <c r="G83" s="235"/>
      <c r="H83" s="376"/>
      <c r="I83" s="280"/>
    </row>
    <row r="84" spans="1:9">
      <c r="B84" s="55"/>
      <c r="C84" s="234"/>
      <c r="D84" s="221"/>
      <c r="E84" s="221"/>
      <c r="F84" s="222"/>
      <c r="G84" s="235"/>
      <c r="H84" s="376"/>
      <c r="I84" s="280"/>
    </row>
    <row r="85" spans="1:9" ht="18">
      <c r="B85" s="216"/>
      <c r="C85" s="243" t="s">
        <v>2139</v>
      </c>
      <c r="D85" s="217"/>
      <c r="E85" s="217"/>
      <c r="F85" s="217"/>
      <c r="G85" s="235"/>
      <c r="H85" s="376"/>
      <c r="I85" s="280"/>
    </row>
    <row r="86" spans="1:9" ht="15.5">
      <c r="A86" s="351">
        <v>43647</v>
      </c>
      <c r="B86" s="380" t="s">
        <v>2142</v>
      </c>
      <c r="C86" s="381" t="s">
        <v>2314</v>
      </c>
      <c r="D86" s="382">
        <v>50000</v>
      </c>
      <c r="E86" s="221"/>
      <c r="F86" s="222" t="s">
        <v>2140</v>
      </c>
      <c r="G86" s="257" t="s">
        <v>2304</v>
      </c>
      <c r="H86" s="376" t="s">
        <v>24</v>
      </c>
      <c r="I86" s="280" t="s">
        <v>2163</v>
      </c>
    </row>
    <row r="87" spans="1:9" ht="18">
      <c r="B87" s="227"/>
      <c r="C87" s="243" t="s">
        <v>2141</v>
      </c>
      <c r="D87" s="228"/>
      <c r="E87" s="221"/>
      <c r="F87" s="222" t="s">
        <v>2139</v>
      </c>
      <c r="G87" s="235"/>
      <c r="H87" s="376"/>
      <c r="I87" s="280"/>
    </row>
    <row r="88" spans="1:9" ht="18">
      <c r="B88" s="227"/>
      <c r="C88" s="243" t="s">
        <v>2103</v>
      </c>
      <c r="D88" s="228"/>
      <c r="E88" s="221"/>
      <c r="F88" s="222"/>
      <c r="G88" s="235"/>
      <c r="H88" s="376"/>
      <c r="I88" s="280"/>
    </row>
    <row r="89" spans="1:9">
      <c r="B89" s="55"/>
      <c r="C89" s="234"/>
      <c r="D89" s="221"/>
      <c r="E89" s="221"/>
      <c r="F89" s="222"/>
      <c r="G89" s="235"/>
      <c r="H89" s="376"/>
      <c r="I89" s="280"/>
    </row>
    <row r="90" spans="1:9" ht="18">
      <c r="A90" s="354"/>
      <c r="B90" s="320"/>
      <c r="C90" s="323" t="s">
        <v>2143</v>
      </c>
      <c r="D90" s="321"/>
      <c r="E90" s="321"/>
      <c r="F90" s="321"/>
      <c r="G90" s="235"/>
      <c r="H90" s="376"/>
      <c r="I90" s="280"/>
    </row>
    <row r="91" spans="1:9">
      <c r="A91" s="354">
        <v>43647</v>
      </c>
      <c r="B91" s="264" t="s">
        <v>2144</v>
      </c>
      <c r="C91" s="265" t="s">
        <v>2145</v>
      </c>
      <c r="D91" s="266">
        <v>250000</v>
      </c>
      <c r="E91" s="248"/>
      <c r="F91" s="263" t="s">
        <v>2147</v>
      </c>
      <c r="G91" s="257" t="s">
        <v>2304</v>
      </c>
      <c r="H91" s="376" t="s">
        <v>24</v>
      </c>
      <c r="I91" s="280" t="s">
        <v>2163</v>
      </c>
    </row>
    <row r="92" spans="1:9" ht="18">
      <c r="A92" s="354"/>
      <c r="B92" s="322"/>
      <c r="C92" s="323" t="s">
        <v>2146</v>
      </c>
      <c r="D92" s="266"/>
      <c r="E92" s="248"/>
      <c r="F92" s="263" t="s">
        <v>2143</v>
      </c>
      <c r="G92" s="235"/>
      <c r="H92" s="376"/>
      <c r="I92" s="280"/>
    </row>
    <row r="93" spans="1:9" ht="18">
      <c r="A93" s="354"/>
      <c r="B93" s="322"/>
      <c r="C93" s="323" t="s">
        <v>2103</v>
      </c>
      <c r="D93" s="266"/>
      <c r="E93" s="248"/>
      <c r="F93" s="263"/>
      <c r="G93" s="235"/>
      <c r="H93" s="376"/>
      <c r="I93" s="280"/>
    </row>
    <row r="94" spans="1:9" ht="18">
      <c r="A94" s="354"/>
      <c r="B94" s="322"/>
      <c r="C94" s="317" t="s">
        <v>2684</v>
      </c>
      <c r="D94" s="266"/>
      <c r="E94" s="248"/>
      <c r="F94" s="263"/>
      <c r="G94" s="316"/>
      <c r="H94" s="376"/>
      <c r="I94" s="280"/>
    </row>
    <row r="95" spans="1:9">
      <c r="B95" s="55"/>
      <c r="C95" s="55"/>
      <c r="D95" s="221"/>
      <c r="E95" s="221"/>
      <c r="F95" s="222"/>
      <c r="G95" s="235"/>
      <c r="H95" s="376"/>
      <c r="I95" s="280"/>
    </row>
    <row r="96" spans="1:9" ht="18">
      <c r="A96" s="353"/>
      <c r="B96" s="216"/>
      <c r="C96" s="272" t="s">
        <v>2149</v>
      </c>
      <c r="D96" s="217"/>
      <c r="E96" s="221"/>
      <c r="F96" s="222"/>
      <c r="G96" s="235"/>
      <c r="H96" s="376"/>
      <c r="I96" s="280"/>
    </row>
    <row r="97" spans="1:9">
      <c r="A97" s="351">
        <v>43705</v>
      </c>
      <c r="B97" s="225" t="s">
        <v>2151</v>
      </c>
      <c r="C97" s="226" t="s">
        <v>2152</v>
      </c>
      <c r="D97" s="228">
        <v>4077</v>
      </c>
      <c r="E97" s="221"/>
      <c r="F97" s="222" t="s">
        <v>2097</v>
      </c>
      <c r="G97" s="257" t="s">
        <v>2304</v>
      </c>
      <c r="H97" s="376">
        <v>9</v>
      </c>
      <c r="I97" s="280" t="s">
        <v>2163</v>
      </c>
    </row>
    <row r="98" spans="1:9">
      <c r="B98" s="231" t="s">
        <v>2153</v>
      </c>
      <c r="C98" s="232" t="s">
        <v>2154</v>
      </c>
      <c r="D98" s="228"/>
      <c r="E98" s="221">
        <v>4077</v>
      </c>
      <c r="F98" s="222" t="s">
        <v>2149</v>
      </c>
      <c r="G98" s="235"/>
      <c r="H98" s="376"/>
      <c r="I98" s="280" t="s">
        <v>24</v>
      </c>
    </row>
    <row r="99" spans="1:9" ht="18">
      <c r="B99" s="226"/>
      <c r="C99" s="274" t="s">
        <v>2155</v>
      </c>
      <c r="D99" s="228"/>
      <c r="E99" s="221"/>
      <c r="F99" s="222"/>
      <c r="G99" s="235"/>
      <c r="H99" s="376"/>
      <c r="I99" s="280" t="s">
        <v>24</v>
      </c>
    </row>
    <row r="100" spans="1:9">
      <c r="B100" s="225"/>
      <c r="C100" s="227"/>
      <c r="D100" s="228"/>
      <c r="E100" s="221"/>
      <c r="F100" s="222"/>
      <c r="G100" s="235"/>
      <c r="H100" s="376"/>
      <c r="I100" s="280"/>
    </row>
    <row r="101" spans="1:9" ht="18">
      <c r="A101" s="353"/>
      <c r="B101" s="216"/>
      <c r="C101" s="272" t="s">
        <v>2150</v>
      </c>
      <c r="D101" s="217"/>
      <c r="E101" s="221"/>
      <c r="F101" s="222"/>
      <c r="G101" s="235"/>
      <c r="H101" s="376"/>
      <c r="I101" s="280"/>
    </row>
    <row r="102" spans="1:9">
      <c r="A102" s="351">
        <v>43705</v>
      </c>
      <c r="B102" s="225" t="s">
        <v>2156</v>
      </c>
      <c r="C102" s="226" t="s">
        <v>2157</v>
      </c>
      <c r="D102" s="228">
        <v>350</v>
      </c>
      <c r="E102" s="221"/>
      <c r="F102" s="222" t="s">
        <v>2097</v>
      </c>
      <c r="G102" s="235"/>
      <c r="H102" s="376">
        <v>10</v>
      </c>
      <c r="I102" s="280" t="s">
        <v>2163</v>
      </c>
    </row>
    <row r="103" spans="1:9">
      <c r="B103" s="231" t="s">
        <v>2153</v>
      </c>
      <c r="C103" s="232" t="s">
        <v>2154</v>
      </c>
      <c r="D103" s="228"/>
      <c r="E103" s="221">
        <v>350</v>
      </c>
      <c r="F103" s="222" t="s">
        <v>2150</v>
      </c>
      <c r="G103" s="257" t="s">
        <v>2304</v>
      </c>
      <c r="H103" s="376"/>
      <c r="I103" s="280"/>
    </row>
    <row r="104" spans="1:9" ht="18">
      <c r="B104" s="226"/>
      <c r="C104" s="274" t="s">
        <v>2158</v>
      </c>
      <c r="D104" s="228"/>
      <c r="E104" s="221"/>
      <c r="F104" s="222"/>
      <c r="G104" s="235"/>
      <c r="H104" s="376"/>
      <c r="I104" s="280"/>
    </row>
    <row r="105" spans="1:9">
      <c r="B105" s="55"/>
      <c r="C105" s="55"/>
      <c r="D105" s="221"/>
      <c r="E105" s="221"/>
      <c r="F105" s="222"/>
      <c r="G105" s="235"/>
      <c r="H105" s="376"/>
      <c r="I105" s="280"/>
    </row>
    <row r="106" spans="1:9" ht="18">
      <c r="A106" s="353"/>
      <c r="B106" s="216"/>
      <c r="C106" s="272" t="s">
        <v>2159</v>
      </c>
      <c r="D106" s="217"/>
      <c r="E106" s="221"/>
      <c r="F106" s="222"/>
      <c r="G106" s="235"/>
      <c r="H106" s="376"/>
      <c r="I106" s="280"/>
    </row>
    <row r="107" spans="1:9">
      <c r="A107" s="351">
        <v>43712</v>
      </c>
      <c r="B107" s="225" t="s">
        <v>2160</v>
      </c>
      <c r="C107" s="226" t="s">
        <v>2161</v>
      </c>
      <c r="D107" s="228">
        <v>320</v>
      </c>
      <c r="E107" s="221"/>
      <c r="F107" s="222" t="s">
        <v>2097</v>
      </c>
      <c r="G107" s="235"/>
      <c r="H107" s="376">
        <v>11</v>
      </c>
      <c r="I107" s="280" t="s">
        <v>2163</v>
      </c>
    </row>
    <row r="108" spans="1:9">
      <c r="B108" s="231" t="s">
        <v>2153</v>
      </c>
      <c r="C108" s="232" t="s">
        <v>2154</v>
      </c>
      <c r="D108" s="228"/>
      <c r="E108" s="221">
        <v>320</v>
      </c>
      <c r="F108" s="222" t="s">
        <v>2159</v>
      </c>
      <c r="G108" s="257" t="s">
        <v>2304</v>
      </c>
      <c r="H108" s="376"/>
      <c r="I108" s="280"/>
    </row>
    <row r="109" spans="1:9" ht="18">
      <c r="B109" s="226"/>
      <c r="C109" s="274" t="s">
        <v>2162</v>
      </c>
      <c r="D109" s="228"/>
      <c r="E109" s="221"/>
      <c r="F109" s="222"/>
      <c r="G109" s="235"/>
      <c r="H109" s="376"/>
      <c r="I109" s="280"/>
    </row>
    <row r="110" spans="1:9">
      <c r="B110" s="55"/>
      <c r="C110" s="55"/>
      <c r="D110" s="221"/>
      <c r="E110" s="221"/>
      <c r="F110" s="222"/>
      <c r="G110" s="235"/>
      <c r="H110" s="376"/>
      <c r="I110" s="280"/>
    </row>
    <row r="111" spans="1:9" ht="18">
      <c r="A111" s="353"/>
      <c r="B111" s="216"/>
      <c r="C111" s="272" t="s">
        <v>2174</v>
      </c>
      <c r="D111" s="217"/>
      <c r="E111" s="221"/>
      <c r="F111" s="222"/>
      <c r="G111" s="235"/>
      <c r="H111" s="376"/>
      <c r="I111" s="280"/>
    </row>
    <row r="112" spans="1:9">
      <c r="A112" s="351">
        <v>43782</v>
      </c>
      <c r="B112" s="225" t="s">
        <v>2175</v>
      </c>
      <c r="C112" s="226" t="s">
        <v>2181</v>
      </c>
      <c r="D112" s="228">
        <v>4970.63</v>
      </c>
      <c r="E112" s="221"/>
      <c r="F112" s="222" t="s">
        <v>2097</v>
      </c>
      <c r="G112" s="235" t="s">
        <v>2304</v>
      </c>
      <c r="H112" s="376">
        <v>12</v>
      </c>
      <c r="I112" s="280"/>
    </row>
    <row r="113" spans="1:9">
      <c r="B113" s="231" t="s">
        <v>2177</v>
      </c>
      <c r="C113" s="232" t="s">
        <v>2178</v>
      </c>
      <c r="D113" s="228"/>
      <c r="E113" s="228">
        <v>4970.63</v>
      </c>
      <c r="F113" s="222" t="s">
        <v>2174</v>
      </c>
      <c r="G113" s="235"/>
      <c r="H113" s="376"/>
      <c r="I113" s="280"/>
    </row>
    <row r="114" spans="1:9" ht="18">
      <c r="B114" s="226"/>
      <c r="C114" s="274" t="s">
        <v>2179</v>
      </c>
      <c r="D114" s="228"/>
      <c r="E114" s="221"/>
      <c r="F114" s="222"/>
      <c r="G114" s="235"/>
      <c r="H114" s="376"/>
      <c r="I114" s="280"/>
    </row>
    <row r="115" spans="1:9">
      <c r="B115" s="55"/>
      <c r="C115" s="55"/>
      <c r="D115" s="221"/>
      <c r="E115" s="221"/>
      <c r="F115" s="222"/>
      <c r="G115" s="235"/>
      <c r="H115" s="376"/>
      <c r="I115" s="280"/>
    </row>
    <row r="116" spans="1:9" ht="18">
      <c r="A116" s="353"/>
      <c r="B116" s="216"/>
      <c r="C116" s="272" t="s">
        <v>2182</v>
      </c>
      <c r="D116" s="217"/>
      <c r="E116" s="221"/>
      <c r="F116" s="222"/>
      <c r="G116" s="235"/>
      <c r="H116" s="376"/>
      <c r="I116" s="280"/>
    </row>
    <row r="117" spans="1:9">
      <c r="A117" s="351">
        <v>43782</v>
      </c>
      <c r="B117" s="225" t="s">
        <v>2180</v>
      </c>
      <c r="C117" s="226" t="s">
        <v>2176</v>
      </c>
      <c r="D117" s="228">
        <v>4970.63</v>
      </c>
      <c r="E117" s="221"/>
      <c r="F117" s="222" t="s">
        <v>2097</v>
      </c>
      <c r="G117" s="235"/>
      <c r="H117" s="376"/>
      <c r="I117" s="280"/>
    </row>
    <row r="118" spans="1:9">
      <c r="B118" s="231" t="s">
        <v>2175</v>
      </c>
      <c r="C118" s="232" t="s">
        <v>2181</v>
      </c>
      <c r="D118" s="228"/>
      <c r="E118" s="228">
        <v>4970.63</v>
      </c>
      <c r="F118" s="222" t="s">
        <v>2182</v>
      </c>
      <c r="G118" s="235" t="s">
        <v>2304</v>
      </c>
      <c r="H118" s="376">
        <v>14</v>
      </c>
      <c r="I118" s="280"/>
    </row>
    <row r="119" spans="1:9" ht="18">
      <c r="B119" s="226"/>
      <c r="C119" s="274" t="s">
        <v>2183</v>
      </c>
      <c r="D119" s="228"/>
      <c r="E119" s="221"/>
      <c r="F119" s="222"/>
      <c r="G119" s="235"/>
      <c r="H119" s="376"/>
      <c r="I119" s="280"/>
    </row>
    <row r="120" spans="1:9">
      <c r="B120" s="55"/>
      <c r="C120" s="55"/>
      <c r="D120" s="221"/>
      <c r="E120" s="221"/>
      <c r="F120" s="222"/>
      <c r="G120" s="235"/>
      <c r="H120" s="376"/>
      <c r="I120" s="280"/>
    </row>
    <row r="121" spans="1:9" ht="18">
      <c r="A121" s="353"/>
      <c r="B121" s="216"/>
      <c r="C121" s="243" t="s">
        <v>2184</v>
      </c>
      <c r="D121" s="217"/>
      <c r="E121" s="221"/>
      <c r="F121" s="222"/>
      <c r="G121" s="235"/>
      <c r="H121" s="376"/>
      <c r="I121" s="280"/>
    </row>
    <row r="122" spans="1:9">
      <c r="A122" s="351">
        <v>43677</v>
      </c>
      <c r="B122" s="225" t="s">
        <v>2185</v>
      </c>
      <c r="C122" s="226" t="s">
        <v>2186</v>
      </c>
      <c r="D122" s="228">
        <v>437.55</v>
      </c>
      <c r="E122" s="221"/>
      <c r="F122" s="222" t="s">
        <v>2097</v>
      </c>
      <c r="G122" s="257" t="s">
        <v>2304</v>
      </c>
      <c r="H122" s="376">
        <v>20</v>
      </c>
      <c r="I122" s="280"/>
    </row>
    <row r="123" spans="1:9">
      <c r="B123" s="231" t="s">
        <v>2187</v>
      </c>
      <c r="C123" s="232" t="s">
        <v>2188</v>
      </c>
      <c r="D123" s="228"/>
      <c r="E123" s="228">
        <v>437.55</v>
      </c>
      <c r="F123" s="222" t="s">
        <v>2184</v>
      </c>
      <c r="G123" s="235"/>
      <c r="H123" s="376"/>
      <c r="I123" s="280"/>
    </row>
    <row r="124" spans="1:9" ht="18">
      <c r="B124" s="55"/>
      <c r="C124" s="272" t="s">
        <v>2189</v>
      </c>
      <c r="D124" s="221"/>
      <c r="E124" s="221"/>
      <c r="F124" s="222"/>
      <c r="G124" s="235"/>
      <c r="H124" s="376"/>
      <c r="I124" s="280"/>
    </row>
    <row r="125" spans="1:9">
      <c r="B125" s="55"/>
      <c r="C125" s="55"/>
      <c r="D125" s="221"/>
      <c r="E125" s="221"/>
      <c r="F125" s="222"/>
      <c r="G125" s="235"/>
      <c r="H125" s="376"/>
      <c r="I125" s="280"/>
    </row>
    <row r="126" spans="1:9" ht="18">
      <c r="B126" s="55"/>
      <c r="C126" s="243" t="s">
        <v>2190</v>
      </c>
      <c r="D126" s="221"/>
      <c r="E126" s="221"/>
      <c r="F126" s="222"/>
      <c r="G126" s="235"/>
      <c r="H126" s="376"/>
      <c r="I126" s="280"/>
    </row>
    <row r="127" spans="1:9">
      <c r="A127" s="351">
        <v>43708</v>
      </c>
      <c r="B127" s="225" t="s">
        <v>2185</v>
      </c>
      <c r="C127" s="226" t="s">
        <v>2186</v>
      </c>
      <c r="D127" s="228">
        <v>1341.82</v>
      </c>
      <c r="E127" s="221"/>
      <c r="F127" s="222" t="s">
        <v>2097</v>
      </c>
      <c r="G127" s="257" t="s">
        <v>2304</v>
      </c>
      <c r="H127" s="376">
        <v>21</v>
      </c>
      <c r="I127" s="280"/>
    </row>
    <row r="128" spans="1:9">
      <c r="B128" s="231" t="s">
        <v>2187</v>
      </c>
      <c r="C128" s="232" t="s">
        <v>2188</v>
      </c>
      <c r="D128" s="228"/>
      <c r="E128" s="228">
        <v>437.55</v>
      </c>
      <c r="F128" s="222" t="s">
        <v>2190</v>
      </c>
      <c r="G128" s="235"/>
      <c r="H128" s="376"/>
      <c r="I128" s="280"/>
    </row>
    <row r="129" spans="1:9" ht="18">
      <c r="B129" s="55"/>
      <c r="C129" s="272" t="s">
        <v>2191</v>
      </c>
      <c r="D129" s="221"/>
      <c r="E129" s="221"/>
      <c r="F129" s="222"/>
      <c r="G129" s="235"/>
      <c r="H129" s="376"/>
      <c r="I129" s="280"/>
    </row>
    <row r="130" spans="1:9">
      <c r="B130" s="55"/>
      <c r="C130" s="55"/>
      <c r="D130" s="221"/>
      <c r="E130" s="221"/>
      <c r="F130" s="222"/>
      <c r="G130" s="235"/>
      <c r="H130" s="376"/>
      <c r="I130" s="280"/>
    </row>
    <row r="131" spans="1:9" ht="18">
      <c r="B131" s="55"/>
      <c r="C131" s="243" t="s">
        <v>2192</v>
      </c>
      <c r="D131" s="221"/>
      <c r="E131" s="221"/>
      <c r="F131" s="222"/>
      <c r="G131" s="235"/>
      <c r="H131" s="376"/>
      <c r="I131" s="280"/>
    </row>
    <row r="132" spans="1:9">
      <c r="A132" s="351">
        <v>43738</v>
      </c>
      <c r="B132" s="225" t="s">
        <v>2185</v>
      </c>
      <c r="C132" s="226" t="s">
        <v>2186</v>
      </c>
      <c r="D132" s="228">
        <v>2683.64</v>
      </c>
      <c r="E132" s="221"/>
      <c r="F132" s="222" t="s">
        <v>2097</v>
      </c>
      <c r="G132" s="257" t="s">
        <v>2304</v>
      </c>
      <c r="H132" s="376">
        <v>22</v>
      </c>
      <c r="I132" s="280"/>
    </row>
    <row r="133" spans="1:9">
      <c r="B133" s="231" t="s">
        <v>2187</v>
      </c>
      <c r="C133" s="232" t="s">
        <v>2188</v>
      </c>
      <c r="D133" s="228"/>
      <c r="E133" s="228">
        <v>2683.64</v>
      </c>
      <c r="F133" s="222" t="s">
        <v>2192</v>
      </c>
      <c r="G133" s="235"/>
      <c r="H133" s="376"/>
      <c r="I133" s="280"/>
    </row>
    <row r="134" spans="1:9" ht="18">
      <c r="B134" s="55"/>
      <c r="C134" s="272" t="s">
        <v>2193</v>
      </c>
      <c r="D134" s="221"/>
      <c r="E134" s="221"/>
      <c r="F134" s="222"/>
      <c r="G134" s="235"/>
      <c r="H134" s="376"/>
      <c r="I134" s="280"/>
    </row>
    <row r="135" spans="1:9">
      <c r="B135" s="55"/>
      <c r="C135" s="55"/>
      <c r="D135" s="221"/>
      <c r="E135" s="221"/>
      <c r="F135" s="222"/>
      <c r="G135" s="235"/>
      <c r="H135" s="376"/>
      <c r="I135" s="280"/>
    </row>
    <row r="136" spans="1:9" ht="18">
      <c r="B136" s="55"/>
      <c r="C136" s="243" t="s">
        <v>2194</v>
      </c>
      <c r="D136" s="221"/>
      <c r="E136" s="221"/>
      <c r="F136" s="222"/>
      <c r="G136" s="235"/>
      <c r="H136" s="376"/>
      <c r="I136" s="280"/>
    </row>
    <row r="137" spans="1:9">
      <c r="A137" s="351">
        <v>43769</v>
      </c>
      <c r="B137" s="225" t="s">
        <v>2185</v>
      </c>
      <c r="C137" s="226" t="s">
        <v>2186</v>
      </c>
      <c r="D137" s="228">
        <v>2683.64</v>
      </c>
      <c r="E137" s="221"/>
      <c r="F137" s="222" t="s">
        <v>2097</v>
      </c>
      <c r="G137" s="258" t="s">
        <v>2304</v>
      </c>
      <c r="H137" s="376">
        <v>23</v>
      </c>
      <c r="I137" s="280"/>
    </row>
    <row r="138" spans="1:9">
      <c r="B138" s="231" t="s">
        <v>2187</v>
      </c>
      <c r="C138" s="232" t="s">
        <v>2188</v>
      </c>
      <c r="D138" s="228"/>
      <c r="E138" s="228">
        <v>2683.64</v>
      </c>
      <c r="F138" s="222" t="s">
        <v>2194</v>
      </c>
      <c r="G138" s="235"/>
      <c r="H138" s="376"/>
      <c r="I138" s="280"/>
    </row>
    <row r="139" spans="1:9" ht="18">
      <c r="B139" s="55"/>
      <c r="C139" s="272" t="s">
        <v>2193</v>
      </c>
      <c r="D139" s="221"/>
      <c r="E139" s="221"/>
      <c r="F139" s="222"/>
      <c r="G139" s="235"/>
      <c r="H139" s="376"/>
      <c r="I139" s="280"/>
    </row>
    <row r="140" spans="1:9">
      <c r="B140" s="55"/>
      <c r="C140" s="55"/>
      <c r="D140" s="221"/>
      <c r="E140" s="221"/>
      <c r="F140" s="222"/>
      <c r="G140" s="235"/>
      <c r="H140" s="376"/>
      <c r="I140" s="280"/>
    </row>
    <row r="141" spans="1:9" ht="18">
      <c r="B141" s="55"/>
      <c r="C141" s="243" t="s">
        <v>2195</v>
      </c>
      <c r="D141" s="221"/>
      <c r="E141" s="221"/>
      <c r="F141" s="222"/>
      <c r="G141" s="235"/>
      <c r="H141" s="376"/>
      <c r="I141" s="280"/>
    </row>
    <row r="142" spans="1:9">
      <c r="A142" s="351">
        <v>43495</v>
      </c>
      <c r="B142" s="225" t="s">
        <v>2185</v>
      </c>
      <c r="C142" s="226" t="s">
        <v>2186</v>
      </c>
      <c r="D142" s="228">
        <v>2683.64</v>
      </c>
      <c r="E142" s="221"/>
      <c r="F142" s="222" t="s">
        <v>2097</v>
      </c>
      <c r="G142" s="258" t="s">
        <v>2304</v>
      </c>
      <c r="H142" s="376">
        <v>24</v>
      </c>
      <c r="I142" s="280"/>
    </row>
    <row r="143" spans="1:9">
      <c r="B143" s="231" t="s">
        <v>2187</v>
      </c>
      <c r="C143" s="232" t="s">
        <v>2188</v>
      </c>
      <c r="D143" s="228"/>
      <c r="E143" s="228">
        <v>2683.64</v>
      </c>
      <c r="F143" s="222" t="s">
        <v>2195</v>
      </c>
      <c r="G143" s="235"/>
      <c r="H143" s="376"/>
      <c r="I143" s="280"/>
    </row>
    <row r="144" spans="1:9" ht="18">
      <c r="B144" s="55"/>
      <c r="C144" s="272" t="s">
        <v>2197</v>
      </c>
      <c r="D144" s="221"/>
      <c r="E144" s="221"/>
      <c r="F144" s="222"/>
      <c r="G144" s="235"/>
      <c r="H144" s="376"/>
      <c r="I144" s="280"/>
    </row>
    <row r="145" spans="1:9">
      <c r="B145" s="55"/>
      <c r="C145" s="55"/>
      <c r="D145" s="221"/>
      <c r="E145" s="221"/>
      <c r="F145" s="222"/>
      <c r="G145" s="235"/>
      <c r="H145" s="376"/>
      <c r="I145" s="280"/>
    </row>
    <row r="146" spans="1:9">
      <c r="A146" s="354"/>
      <c r="B146" s="246"/>
      <c r="C146" s="262" t="s">
        <v>2196</v>
      </c>
      <c r="D146" s="248"/>
      <c r="E146" s="248"/>
      <c r="F146" s="263"/>
      <c r="G146" s="235"/>
      <c r="H146" s="376"/>
      <c r="I146" s="280"/>
    </row>
    <row r="147" spans="1:9">
      <c r="A147" s="354">
        <v>43830</v>
      </c>
      <c r="B147" s="264" t="s">
        <v>2185</v>
      </c>
      <c r="C147" s="265" t="s">
        <v>2186</v>
      </c>
      <c r="D147" s="266">
        <v>4025.46</v>
      </c>
      <c r="E147" s="248"/>
      <c r="F147" s="263" t="s">
        <v>2097</v>
      </c>
      <c r="G147" s="258" t="s">
        <v>2304</v>
      </c>
      <c r="H147" s="376" t="s">
        <v>2574</v>
      </c>
      <c r="I147" s="280"/>
    </row>
    <row r="148" spans="1:9">
      <c r="A148" s="354"/>
      <c r="B148" s="267" t="s">
        <v>2187</v>
      </c>
      <c r="C148" s="268" t="s">
        <v>2188</v>
      </c>
      <c r="D148" s="266"/>
      <c r="E148" s="266">
        <v>4025.6</v>
      </c>
      <c r="F148" s="263" t="s">
        <v>2196</v>
      </c>
      <c r="G148" s="235"/>
      <c r="H148" s="376"/>
      <c r="I148" s="280"/>
    </row>
    <row r="149" spans="1:9" ht="18">
      <c r="A149" s="354"/>
      <c r="B149" s="246"/>
      <c r="C149" s="272" t="s">
        <v>2198</v>
      </c>
      <c r="D149" s="248"/>
      <c r="E149" s="248"/>
      <c r="F149" s="263"/>
      <c r="G149" s="235"/>
      <c r="H149" s="376"/>
      <c r="I149" s="280"/>
    </row>
    <row r="150" spans="1:9">
      <c r="B150" s="55"/>
      <c r="C150" s="55"/>
      <c r="D150" s="221"/>
      <c r="E150" s="221"/>
      <c r="F150" s="222"/>
      <c r="G150" s="235"/>
      <c r="H150" s="376"/>
      <c r="I150" s="280"/>
    </row>
    <row r="151" spans="1:9" ht="18">
      <c r="B151" s="55"/>
      <c r="C151" s="272" t="s">
        <v>2200</v>
      </c>
      <c r="D151" s="221"/>
      <c r="E151" s="221"/>
      <c r="F151" s="222"/>
      <c r="G151" s="235"/>
      <c r="H151" s="376"/>
      <c r="I151" s="280"/>
    </row>
    <row r="152" spans="1:9">
      <c r="A152" s="351">
        <v>43677</v>
      </c>
      <c r="B152" s="225" t="s">
        <v>2104</v>
      </c>
      <c r="C152" s="226" t="s">
        <v>2199</v>
      </c>
      <c r="D152" s="228">
        <v>372</v>
      </c>
      <c r="E152" s="221"/>
      <c r="F152" s="222" t="s">
        <v>2097</v>
      </c>
      <c r="G152" s="235"/>
      <c r="H152" s="376"/>
      <c r="I152" s="280"/>
    </row>
    <row r="153" spans="1:9">
      <c r="B153" s="231" t="s">
        <v>2201</v>
      </c>
      <c r="C153" s="232" t="s">
        <v>2315</v>
      </c>
      <c r="D153" s="228"/>
      <c r="E153" s="228">
        <v>372</v>
      </c>
      <c r="F153" s="222" t="s">
        <v>2200</v>
      </c>
      <c r="G153" s="235" t="s">
        <v>2304</v>
      </c>
      <c r="H153" s="376">
        <v>16</v>
      </c>
      <c r="I153" s="280"/>
    </row>
    <row r="154" spans="1:9" ht="18">
      <c r="B154" s="55"/>
      <c r="C154" s="272" t="s">
        <v>2202</v>
      </c>
      <c r="D154" s="221"/>
      <c r="E154" s="221"/>
      <c r="F154" s="222"/>
      <c r="G154" s="235"/>
      <c r="H154" s="376"/>
      <c r="I154" s="280"/>
    </row>
    <row r="155" spans="1:9">
      <c r="B155" s="55"/>
      <c r="C155" s="55"/>
      <c r="D155" s="221"/>
      <c r="E155" s="221"/>
      <c r="F155" s="222"/>
      <c r="G155" s="235"/>
      <c r="H155" s="376"/>
      <c r="I155" s="280"/>
    </row>
    <row r="156" spans="1:9" ht="18">
      <c r="B156" s="55"/>
      <c r="C156" s="272" t="s">
        <v>2203</v>
      </c>
      <c r="D156" s="221"/>
      <c r="E156" s="221"/>
      <c r="F156" s="222"/>
      <c r="G156" s="235"/>
      <c r="H156" s="376"/>
      <c r="I156" s="280"/>
    </row>
    <row r="157" spans="1:9">
      <c r="A157" s="351">
        <v>43677</v>
      </c>
      <c r="B157" s="225" t="s">
        <v>2104</v>
      </c>
      <c r="C157" s="226" t="s">
        <v>2199</v>
      </c>
      <c r="D157" s="228">
        <v>264</v>
      </c>
      <c r="E157" s="221"/>
      <c r="F157" s="222" t="s">
        <v>2097</v>
      </c>
      <c r="G157" s="235" t="s">
        <v>24</v>
      </c>
      <c r="H157" s="376"/>
      <c r="I157" s="280"/>
    </row>
    <row r="158" spans="1:9">
      <c r="B158" s="231" t="s">
        <v>2201</v>
      </c>
      <c r="C158" s="232" t="s">
        <v>2315</v>
      </c>
      <c r="D158" s="228"/>
      <c r="E158" s="228">
        <v>264</v>
      </c>
      <c r="F158" s="222" t="str">
        <f>+C156</f>
        <v>J20-23</v>
      </c>
      <c r="G158" s="235" t="s">
        <v>2304</v>
      </c>
      <c r="H158" s="376"/>
      <c r="I158" s="280"/>
    </row>
    <row r="159" spans="1:9" ht="18">
      <c r="B159" s="55"/>
      <c r="C159" s="272" t="s">
        <v>2204</v>
      </c>
      <c r="D159" s="221"/>
      <c r="E159" s="221"/>
      <c r="F159" s="222"/>
      <c r="G159" s="235"/>
      <c r="H159" s="376"/>
      <c r="I159" s="280"/>
    </row>
    <row r="160" spans="1:9">
      <c r="B160" s="55"/>
      <c r="C160" s="55"/>
      <c r="D160" s="221"/>
      <c r="E160" s="221"/>
      <c r="F160" s="222"/>
      <c r="G160" s="235"/>
      <c r="H160" s="376"/>
      <c r="I160" s="280"/>
    </row>
    <row r="161" spans="1:9" ht="18">
      <c r="B161" s="55"/>
      <c r="C161" s="272" t="s">
        <v>2205</v>
      </c>
      <c r="D161" s="221"/>
      <c r="E161" s="221"/>
      <c r="F161" s="222"/>
      <c r="G161" s="235"/>
      <c r="H161" s="376"/>
      <c r="I161" s="280"/>
    </row>
    <row r="162" spans="1:9">
      <c r="A162" s="351">
        <v>43691</v>
      </c>
      <c r="B162" s="225" t="s">
        <v>2104</v>
      </c>
      <c r="C162" s="226" t="s">
        <v>2199</v>
      </c>
      <c r="D162" s="228">
        <v>240</v>
      </c>
      <c r="E162" s="221"/>
      <c r="F162" s="222" t="s">
        <v>2097</v>
      </c>
      <c r="G162" s="235"/>
      <c r="H162" s="376"/>
      <c r="I162" s="280"/>
    </row>
    <row r="163" spans="1:9">
      <c r="B163" s="231" t="s">
        <v>2201</v>
      </c>
      <c r="C163" s="232" t="s">
        <v>2315</v>
      </c>
      <c r="D163" s="228"/>
      <c r="E163" s="228">
        <v>240</v>
      </c>
      <c r="F163" s="222" t="str">
        <f>+C161</f>
        <v>J20-24</v>
      </c>
      <c r="G163" s="235" t="s">
        <v>2304</v>
      </c>
      <c r="H163" s="376"/>
      <c r="I163" s="280"/>
    </row>
    <row r="164" spans="1:9" ht="18">
      <c r="B164" s="55"/>
      <c r="C164" s="272" t="s">
        <v>2206</v>
      </c>
      <c r="D164" s="221"/>
      <c r="E164" s="221"/>
      <c r="F164" s="222"/>
      <c r="G164" s="235"/>
      <c r="H164" s="376"/>
      <c r="I164" s="280"/>
    </row>
    <row r="165" spans="1:9">
      <c r="B165" s="55"/>
      <c r="C165" s="55"/>
      <c r="D165" s="221"/>
      <c r="E165" s="221"/>
      <c r="F165" s="222"/>
      <c r="G165" s="235"/>
      <c r="H165" s="376"/>
      <c r="I165" s="280"/>
    </row>
    <row r="166" spans="1:9" ht="18">
      <c r="B166" s="55"/>
      <c r="C166" s="272" t="s">
        <v>2207</v>
      </c>
      <c r="D166" s="221"/>
      <c r="E166" s="221"/>
      <c r="F166" s="222"/>
      <c r="G166" s="235"/>
      <c r="H166" s="376"/>
      <c r="I166" s="280"/>
    </row>
    <row r="167" spans="1:9">
      <c r="A167" s="351">
        <v>43705</v>
      </c>
      <c r="B167" s="225" t="s">
        <v>2104</v>
      </c>
      <c r="C167" s="226" t="s">
        <v>2199</v>
      </c>
      <c r="D167" s="228">
        <v>228</v>
      </c>
      <c r="E167" s="221"/>
      <c r="F167" s="222" t="s">
        <v>2097</v>
      </c>
      <c r="G167" s="235"/>
      <c r="H167" s="376"/>
      <c r="I167" s="280"/>
    </row>
    <row r="168" spans="1:9">
      <c r="B168" s="231" t="s">
        <v>2201</v>
      </c>
      <c r="C168" s="232" t="s">
        <v>2315</v>
      </c>
      <c r="D168" s="228"/>
      <c r="E168" s="228">
        <v>228</v>
      </c>
      <c r="F168" s="222" t="str">
        <f>+C166</f>
        <v>J20-25</v>
      </c>
      <c r="G168" s="235" t="s">
        <v>2304</v>
      </c>
      <c r="H168" s="376"/>
      <c r="I168" s="280"/>
    </row>
    <row r="169" spans="1:9" ht="18">
      <c r="B169" s="55"/>
      <c r="C169" s="272" t="s">
        <v>2208</v>
      </c>
      <c r="D169" s="221"/>
      <c r="E169" s="221"/>
      <c r="F169" s="222"/>
      <c r="G169" s="235"/>
      <c r="H169" s="376"/>
      <c r="I169" s="280"/>
    </row>
    <row r="170" spans="1:9">
      <c r="A170" s="351" t="s">
        <v>24</v>
      </c>
      <c r="B170" s="225" t="s">
        <v>2104</v>
      </c>
      <c r="C170" s="226" t="s">
        <v>2199</v>
      </c>
      <c r="D170" s="228">
        <v>600</v>
      </c>
      <c r="E170" s="221"/>
      <c r="F170" s="222" t="s">
        <v>2097</v>
      </c>
      <c r="G170" s="235"/>
      <c r="H170" s="376"/>
      <c r="I170" s="280"/>
    </row>
    <row r="171" spans="1:9">
      <c r="B171" s="231" t="s">
        <v>2201</v>
      </c>
      <c r="C171" s="232" t="s">
        <v>2315</v>
      </c>
      <c r="D171" s="228"/>
      <c r="E171" s="228">
        <v>600</v>
      </c>
      <c r="F171" s="222" t="str">
        <f>+C166</f>
        <v>J20-25</v>
      </c>
      <c r="G171" s="235" t="s">
        <v>2304</v>
      </c>
      <c r="H171" s="376"/>
      <c r="I171" s="280"/>
    </row>
    <row r="172" spans="1:9" ht="18">
      <c r="B172" s="55"/>
      <c r="C172" s="272" t="s">
        <v>2209</v>
      </c>
      <c r="D172" s="221"/>
      <c r="E172" s="221"/>
      <c r="F172" s="222"/>
      <c r="G172" s="235"/>
      <c r="H172" s="376"/>
      <c r="I172" s="280"/>
    </row>
    <row r="173" spans="1:9">
      <c r="B173" s="55"/>
      <c r="C173" s="55"/>
      <c r="D173" s="221"/>
      <c r="E173" s="221"/>
      <c r="F173" s="222"/>
      <c r="G173" s="235"/>
      <c r="H173" s="376"/>
      <c r="I173" s="280"/>
    </row>
    <row r="174" spans="1:9" ht="18">
      <c r="B174" s="55"/>
      <c r="C174" s="272" t="s">
        <v>2210</v>
      </c>
      <c r="D174" s="221"/>
      <c r="E174" s="221"/>
      <c r="F174" s="222"/>
      <c r="G174" s="235"/>
      <c r="H174" s="376"/>
      <c r="I174" s="280"/>
    </row>
    <row r="175" spans="1:9">
      <c r="A175" s="351">
        <v>43691</v>
      </c>
      <c r="B175" s="225" t="s">
        <v>2104</v>
      </c>
      <c r="C175" s="226" t="s">
        <v>2199</v>
      </c>
      <c r="D175" s="228">
        <v>240</v>
      </c>
      <c r="E175" s="221"/>
      <c r="F175" s="222" t="s">
        <v>2097</v>
      </c>
      <c r="G175" s="235" t="s">
        <v>2304</v>
      </c>
      <c r="H175" s="376"/>
      <c r="I175" s="280"/>
    </row>
    <row r="176" spans="1:9">
      <c r="B176" s="231" t="s">
        <v>2201</v>
      </c>
      <c r="C176" s="232" t="s">
        <v>2315</v>
      </c>
      <c r="D176" s="228"/>
      <c r="E176" s="228">
        <v>240</v>
      </c>
      <c r="F176" s="222" t="str">
        <f>+C174</f>
        <v>J20-26</v>
      </c>
      <c r="G176" s="235"/>
      <c r="H176" s="376"/>
      <c r="I176" s="280"/>
    </row>
    <row r="177" spans="1:9" ht="18">
      <c r="B177" s="55"/>
      <c r="C177" s="272" t="s">
        <v>2206</v>
      </c>
      <c r="D177" s="221"/>
      <c r="E177" s="221"/>
      <c r="F177" s="222"/>
      <c r="G177" s="235"/>
      <c r="H177" s="376"/>
      <c r="I177" s="280"/>
    </row>
    <row r="178" spans="1:9">
      <c r="B178" s="55"/>
      <c r="C178" s="55"/>
      <c r="D178" s="221"/>
      <c r="E178" s="221"/>
      <c r="F178" s="222"/>
      <c r="G178" s="235"/>
      <c r="H178" s="376"/>
      <c r="I178" s="280"/>
    </row>
    <row r="179" spans="1:9" ht="18">
      <c r="A179" s="361"/>
      <c r="B179" s="227"/>
      <c r="C179" s="384" t="s">
        <v>2211</v>
      </c>
      <c r="D179" s="228"/>
      <c r="E179" s="228"/>
      <c r="F179" s="253"/>
      <c r="G179" s="235"/>
      <c r="H179" s="376"/>
      <c r="I179" s="280"/>
    </row>
    <row r="180" spans="1:9">
      <c r="A180" s="361">
        <v>43647</v>
      </c>
      <c r="B180" s="225" t="s">
        <v>2212</v>
      </c>
      <c r="C180" s="226" t="s">
        <v>2213</v>
      </c>
      <c r="D180" s="228">
        <v>8725</v>
      </c>
      <c r="E180" s="228"/>
      <c r="F180" s="253" t="s">
        <v>2097</v>
      </c>
      <c r="G180" s="283" t="s">
        <v>2304</v>
      </c>
      <c r="H180" s="7"/>
      <c r="I180" s="281"/>
    </row>
    <row r="181" spans="1:9">
      <c r="A181" s="361"/>
      <c r="B181" s="232" t="s">
        <v>2215</v>
      </c>
      <c r="C181" s="232" t="s">
        <v>2214</v>
      </c>
      <c r="D181" s="228"/>
      <c r="E181" s="228">
        <v>8725</v>
      </c>
      <c r="F181" s="253" t="str">
        <f>+C179</f>
        <v>J20-27</v>
      </c>
      <c r="G181" s="235"/>
      <c r="H181" s="376"/>
      <c r="I181" s="280"/>
    </row>
    <row r="182" spans="1:9" ht="18">
      <c r="A182" s="361"/>
      <c r="B182" s="227"/>
      <c r="C182" s="384" t="s">
        <v>2216</v>
      </c>
      <c r="D182" s="228"/>
      <c r="E182" s="228"/>
      <c r="F182" s="253"/>
      <c r="G182" s="235"/>
      <c r="H182" s="376"/>
      <c r="I182" s="280"/>
    </row>
    <row r="183" spans="1:9">
      <c r="B183" s="55"/>
      <c r="C183" s="55"/>
      <c r="D183" s="221"/>
      <c r="E183" s="221"/>
      <c r="F183" s="222"/>
      <c r="G183" s="235"/>
      <c r="H183" s="376"/>
      <c r="I183" s="280"/>
    </row>
    <row r="184" spans="1:9" ht="18">
      <c r="B184" s="55"/>
      <c r="C184" s="243" t="s">
        <v>2217</v>
      </c>
      <c r="D184" s="221"/>
      <c r="E184" s="221"/>
      <c r="F184" s="222"/>
      <c r="G184" s="235"/>
      <c r="H184" s="376"/>
      <c r="I184" s="280"/>
    </row>
    <row r="185" spans="1:9">
      <c r="A185" s="351">
        <v>43647</v>
      </c>
      <c r="B185" s="225" t="s">
        <v>2226</v>
      </c>
      <c r="C185" s="226" t="s">
        <v>2496</v>
      </c>
      <c r="D185" s="228">
        <v>63.97</v>
      </c>
      <c r="E185" s="221"/>
      <c r="F185" s="222" t="s">
        <v>2225</v>
      </c>
      <c r="G185" s="235"/>
      <c r="H185" s="378" t="s">
        <v>2593</v>
      </c>
      <c r="I185" s="280"/>
    </row>
    <row r="186" spans="1:9">
      <c r="B186" s="225" t="s">
        <v>2226</v>
      </c>
      <c r="C186" s="226" t="s">
        <v>2496</v>
      </c>
      <c r="D186" s="228">
        <v>73.78</v>
      </c>
      <c r="E186" s="221"/>
      <c r="F186" s="222" t="str">
        <f>+C184</f>
        <v>J20-28</v>
      </c>
      <c r="G186" s="235"/>
      <c r="H186" s="379" t="s">
        <v>2499</v>
      </c>
      <c r="I186" s="280"/>
    </row>
    <row r="187" spans="1:9">
      <c r="B187" s="55" t="s">
        <v>2083</v>
      </c>
      <c r="C187" s="159" t="s">
        <v>2227</v>
      </c>
      <c r="D187" s="221">
        <v>2640</v>
      </c>
      <c r="E187" s="221"/>
      <c r="F187" s="3"/>
      <c r="G187" s="235"/>
      <c r="H187" s="376"/>
      <c r="I187" s="280"/>
    </row>
    <row r="188" spans="1:9">
      <c r="B188" s="55" t="s">
        <v>2228</v>
      </c>
      <c r="C188" s="55" t="s">
        <v>2229</v>
      </c>
      <c r="D188" s="221">
        <v>348.96</v>
      </c>
      <c r="E188" s="221"/>
      <c r="F188" s="222"/>
      <c r="G188" s="235"/>
      <c r="H188" s="376"/>
      <c r="I188" s="280"/>
    </row>
    <row r="189" spans="1:9" ht="18">
      <c r="B189" s="55"/>
      <c r="C189" s="272" t="s">
        <v>2093</v>
      </c>
      <c r="D189" s="221"/>
      <c r="E189" s="221"/>
      <c r="F189" s="222"/>
      <c r="G189" s="235"/>
      <c r="H189" s="376"/>
      <c r="I189" s="280"/>
    </row>
    <row r="190" spans="1:9">
      <c r="B190" s="55"/>
      <c r="C190" s="55"/>
      <c r="D190" s="221"/>
      <c r="E190" s="221"/>
      <c r="F190" s="222"/>
      <c r="G190" s="235"/>
      <c r="H190" s="376"/>
      <c r="I190" s="280"/>
    </row>
    <row r="191" spans="1:9" ht="18">
      <c r="B191" s="55"/>
      <c r="C191" s="243" t="s">
        <v>2232</v>
      </c>
      <c r="D191" s="221"/>
      <c r="E191" s="221"/>
      <c r="F191" s="222"/>
      <c r="G191" s="235"/>
      <c r="H191" s="376"/>
      <c r="I191" s="280"/>
    </row>
    <row r="192" spans="1:9">
      <c r="A192" s="351">
        <v>43647</v>
      </c>
      <c r="B192" s="55" t="s">
        <v>2237</v>
      </c>
      <c r="C192" s="55" t="s">
        <v>176</v>
      </c>
      <c r="D192" s="221">
        <v>72378</v>
      </c>
      <c r="E192" s="221"/>
      <c r="F192" s="222" t="s">
        <v>2234</v>
      </c>
      <c r="G192" s="235"/>
      <c r="H192" s="376"/>
      <c r="I192" s="280"/>
    </row>
    <row r="193" spans="1:9">
      <c r="B193" s="160" t="s">
        <v>2236</v>
      </c>
      <c r="C193" s="160" t="s">
        <v>2233</v>
      </c>
      <c r="D193" s="221"/>
      <c r="E193" s="221">
        <v>72378</v>
      </c>
      <c r="F193" s="222" t="str">
        <f>+C191</f>
        <v>J20-29</v>
      </c>
      <c r="G193" s="235"/>
      <c r="H193" s="376"/>
      <c r="I193" s="280"/>
    </row>
    <row r="194" spans="1:9" ht="18">
      <c r="B194" s="394" t="s">
        <v>2235</v>
      </c>
      <c r="C194" s="394"/>
      <c r="D194" s="394"/>
      <c r="E194" s="394"/>
      <c r="F194" s="222"/>
      <c r="G194" s="235"/>
      <c r="H194" s="376"/>
      <c r="I194" s="280"/>
    </row>
    <row r="195" spans="1:9">
      <c r="B195" s="55"/>
      <c r="C195" s="55"/>
      <c r="D195" s="221"/>
      <c r="E195" s="221"/>
      <c r="F195" s="222"/>
      <c r="G195" s="235"/>
      <c r="H195" s="376"/>
      <c r="I195" s="280"/>
    </row>
    <row r="196" spans="1:9" ht="18">
      <c r="B196" s="55"/>
      <c r="C196" s="243" t="s">
        <v>2238</v>
      </c>
      <c r="D196" s="221"/>
      <c r="E196" s="221"/>
      <c r="F196" s="222"/>
      <c r="G196" s="235"/>
      <c r="H196" s="376"/>
      <c r="I196" s="280"/>
    </row>
    <row r="197" spans="1:9">
      <c r="A197" s="351">
        <v>43647</v>
      </c>
      <c r="B197" s="55" t="s">
        <v>2237</v>
      </c>
      <c r="C197" s="55" t="s">
        <v>176</v>
      </c>
      <c r="D197" s="221">
        <v>6736.49</v>
      </c>
      <c r="E197" s="221"/>
      <c r="F197" s="222" t="s">
        <v>2234</v>
      </c>
      <c r="G197" s="235"/>
      <c r="H197" s="376"/>
      <c r="I197" s="280"/>
    </row>
    <row r="198" spans="1:9">
      <c r="B198" s="160" t="s">
        <v>2239</v>
      </c>
      <c r="C198" s="160" t="s">
        <v>45</v>
      </c>
      <c r="D198" s="221"/>
      <c r="E198" s="221">
        <v>6736.49</v>
      </c>
      <c r="F198" s="222" t="str">
        <f>+C196</f>
        <v>J20-30</v>
      </c>
      <c r="G198" s="235"/>
      <c r="H198" s="376"/>
      <c r="I198" s="280"/>
    </row>
    <row r="199" spans="1:9" ht="18">
      <c r="B199" s="55"/>
      <c r="C199" s="272" t="s">
        <v>2261</v>
      </c>
      <c r="D199" s="221"/>
      <c r="E199" s="221"/>
      <c r="F199" s="222"/>
      <c r="G199" s="235"/>
      <c r="H199" s="376"/>
      <c r="I199" s="280"/>
    </row>
    <row r="200" spans="1:9">
      <c r="B200" s="55"/>
      <c r="C200" s="55"/>
      <c r="D200" s="221"/>
      <c r="E200" s="221"/>
      <c r="F200" s="222"/>
      <c r="G200" s="235"/>
      <c r="H200" s="376"/>
      <c r="I200" s="280"/>
    </row>
    <row r="201" spans="1:9" ht="18">
      <c r="B201"/>
      <c r="C201" s="243" t="s">
        <v>2240</v>
      </c>
      <c r="D201"/>
      <c r="E201"/>
      <c r="F201" s="222"/>
      <c r="G201" s="235"/>
      <c r="H201" s="376"/>
      <c r="I201" s="280"/>
    </row>
    <row r="202" spans="1:9">
      <c r="A202" s="351">
        <v>43852</v>
      </c>
      <c r="B202" s="55" t="s">
        <v>2241</v>
      </c>
      <c r="C202" s="55" t="s">
        <v>2242</v>
      </c>
      <c r="D202" s="221">
        <v>4.6399999999999997</v>
      </c>
      <c r="E202" s="221"/>
      <c r="F202" s="222" t="s">
        <v>2097</v>
      </c>
      <c r="G202" s="235"/>
      <c r="H202" s="378" t="s">
        <v>2495</v>
      </c>
      <c r="I202" s="280"/>
    </row>
    <row r="203" spans="1:9">
      <c r="B203" s="160" t="s">
        <v>2243</v>
      </c>
      <c r="C203" s="160" t="s">
        <v>2244</v>
      </c>
      <c r="D203" s="221"/>
      <c r="E203" s="221">
        <v>4.6399999999999997</v>
      </c>
      <c r="F203" s="222">
        <f>+B201</f>
        <v>0</v>
      </c>
      <c r="G203" s="235"/>
      <c r="H203" s="376"/>
      <c r="I203" s="280"/>
    </row>
    <row r="204" spans="1:9" ht="18">
      <c r="B204" s="55"/>
      <c r="C204" s="272" t="s">
        <v>2250</v>
      </c>
      <c r="D204" s="221"/>
      <c r="E204" s="221"/>
      <c r="F204" s="222"/>
      <c r="G204" s="235"/>
      <c r="H204" s="376"/>
      <c r="I204" s="280"/>
    </row>
    <row r="205" spans="1:9">
      <c r="B205" s="55"/>
      <c r="C205" s="55"/>
      <c r="D205" s="221"/>
      <c r="E205" s="221"/>
      <c r="F205" s="222"/>
      <c r="G205" s="235"/>
      <c r="H205" s="376"/>
      <c r="I205" s="280"/>
    </row>
    <row r="206" spans="1:9" ht="18">
      <c r="B206" s="394" t="s">
        <v>2245</v>
      </c>
      <c r="C206" s="394"/>
      <c r="D206" s="394"/>
      <c r="E206" s="394"/>
      <c r="F206" s="222"/>
      <c r="G206" s="235"/>
      <c r="H206" s="376"/>
      <c r="I206" s="280"/>
    </row>
    <row r="207" spans="1:9">
      <c r="A207" s="351">
        <v>43663</v>
      </c>
      <c r="B207" s="55" t="s">
        <v>2246</v>
      </c>
      <c r="C207" s="55" t="s">
        <v>2247</v>
      </c>
      <c r="D207" s="221">
        <f>117254-5884</f>
        <v>111370</v>
      </c>
      <c r="E207" s="221"/>
      <c r="F207" s="222" t="s">
        <v>2097</v>
      </c>
      <c r="G207" s="235" t="s">
        <v>2304</v>
      </c>
      <c r="H207" s="376">
        <v>26</v>
      </c>
      <c r="I207" s="280"/>
    </row>
    <row r="208" spans="1:9">
      <c r="B208" s="55" t="s">
        <v>2248</v>
      </c>
      <c r="C208" s="55" t="s">
        <v>2249</v>
      </c>
      <c r="D208" s="221">
        <v>78870</v>
      </c>
      <c r="E208" s="221"/>
      <c r="F208" s="222"/>
      <c r="G208" s="235"/>
      <c r="H208" s="376"/>
      <c r="I208" s="280"/>
    </row>
    <row r="209" spans="1:9">
      <c r="B209" s="160" t="s">
        <v>2248</v>
      </c>
      <c r="C209" s="160" t="s">
        <v>2249</v>
      </c>
      <c r="D209" s="221"/>
      <c r="E209" s="221">
        <v>190240</v>
      </c>
      <c r="F209" s="222" t="str">
        <f>+B206</f>
        <v>J20-32</v>
      </c>
      <c r="G209" s="235"/>
      <c r="H209" s="376"/>
      <c r="I209" s="280"/>
    </row>
    <row r="210" spans="1:9" ht="18">
      <c r="B210" s="55"/>
      <c r="C210" s="272" t="s">
        <v>2251</v>
      </c>
      <c r="D210" s="221"/>
      <c r="E210" s="221"/>
      <c r="F210" s="222"/>
      <c r="G210" s="235"/>
      <c r="H210" s="376"/>
      <c r="I210" s="280"/>
    </row>
    <row r="211" spans="1:9">
      <c r="B211" s="55"/>
      <c r="C211" s="55"/>
      <c r="D211" s="221"/>
      <c r="E211" s="221"/>
      <c r="F211" s="222"/>
      <c r="G211" s="235"/>
      <c r="H211" s="376"/>
      <c r="I211" s="280"/>
    </row>
    <row r="212" spans="1:9" ht="18">
      <c r="B212" s="394" t="s">
        <v>2252</v>
      </c>
      <c r="C212" s="394"/>
      <c r="D212" s="394"/>
      <c r="E212" s="394"/>
      <c r="F212" s="222"/>
      <c r="G212" s="235"/>
      <c r="H212" s="376"/>
      <c r="I212" s="280"/>
    </row>
    <row r="213" spans="1:9">
      <c r="A213" s="351">
        <v>43754</v>
      </c>
      <c r="B213" s="55" t="s">
        <v>2253</v>
      </c>
      <c r="C213" s="55" t="s">
        <v>2254</v>
      </c>
      <c r="D213" s="221">
        <v>228076.13</v>
      </c>
      <c r="E213" s="221"/>
      <c r="F213" s="222" t="s">
        <v>2097</v>
      </c>
      <c r="G213" s="235" t="s">
        <v>2304</v>
      </c>
      <c r="H213" s="376">
        <v>27</v>
      </c>
      <c r="I213" s="280"/>
    </row>
    <row r="214" spans="1:9">
      <c r="B214" s="160" t="s">
        <v>2255</v>
      </c>
      <c r="C214" s="160" t="s">
        <v>2256</v>
      </c>
      <c r="D214" s="221"/>
      <c r="E214" s="221">
        <v>228076.13</v>
      </c>
      <c r="F214" s="222" t="str">
        <f>+B212</f>
        <v>J20-33</v>
      </c>
      <c r="G214" s="235"/>
      <c r="H214" s="376"/>
      <c r="I214" s="280"/>
    </row>
    <row r="215" spans="1:9" ht="18">
      <c r="B215" s="55"/>
      <c r="C215" s="272" t="s">
        <v>2584</v>
      </c>
      <c r="D215" s="221"/>
      <c r="E215" s="221"/>
      <c r="F215" s="222"/>
      <c r="G215" s="235"/>
      <c r="H215" s="376"/>
      <c r="I215" s="280"/>
    </row>
    <row r="216" spans="1:9">
      <c r="B216" s="55"/>
      <c r="C216" s="55"/>
      <c r="D216" s="221"/>
      <c r="E216" s="221"/>
      <c r="F216" s="222"/>
      <c r="G216" s="235"/>
      <c r="H216" s="376"/>
      <c r="I216" s="280"/>
    </row>
    <row r="217" spans="1:9" ht="18">
      <c r="B217" s="394" t="s">
        <v>2257</v>
      </c>
      <c r="C217" s="394"/>
      <c r="D217" s="394"/>
      <c r="E217" s="394"/>
      <c r="F217" s="222"/>
      <c r="G217" s="235"/>
      <c r="H217" s="376"/>
      <c r="I217" s="280"/>
    </row>
    <row r="218" spans="1:9">
      <c r="A218" s="351">
        <v>43712</v>
      </c>
      <c r="B218" s="55" t="s">
        <v>2059</v>
      </c>
      <c r="C218" s="55" t="s">
        <v>2258</v>
      </c>
      <c r="D218" s="221">
        <v>389.4</v>
      </c>
      <c r="E218" s="221"/>
      <c r="F218" s="222" t="s">
        <v>2097</v>
      </c>
      <c r="G218" s="235" t="s">
        <v>2304</v>
      </c>
      <c r="H218" s="376">
        <v>28</v>
      </c>
      <c r="I218" s="280"/>
    </row>
    <row r="219" spans="1:9">
      <c r="B219" s="160" t="s">
        <v>2259</v>
      </c>
      <c r="C219" s="160" t="s">
        <v>2316</v>
      </c>
      <c r="D219" s="221"/>
      <c r="E219" s="221">
        <v>389.4</v>
      </c>
      <c r="F219" s="222" t="str">
        <f>+B217</f>
        <v>J20-34</v>
      </c>
      <c r="G219" s="235"/>
      <c r="H219" s="376"/>
      <c r="I219" s="280"/>
    </row>
    <row r="220" spans="1:9" ht="18">
      <c r="B220" s="55"/>
      <c r="C220" s="272" t="s">
        <v>2260</v>
      </c>
      <c r="D220" s="221"/>
      <c r="E220" s="221"/>
      <c r="F220" s="222"/>
      <c r="G220" s="235"/>
      <c r="H220" s="376"/>
      <c r="I220" s="280"/>
    </row>
    <row r="221" spans="1:9">
      <c r="B221" s="55"/>
      <c r="C221" s="55"/>
      <c r="D221" s="221"/>
      <c r="E221" s="221"/>
      <c r="F221" s="222"/>
      <c r="G221" s="235"/>
      <c r="H221" s="376"/>
      <c r="I221" s="280"/>
    </row>
    <row r="222" spans="1:9" ht="18">
      <c r="B222" s="401" t="s">
        <v>2262</v>
      </c>
      <c r="C222" s="401"/>
      <c r="D222" s="401"/>
      <c r="E222" s="401"/>
      <c r="F222" s="222"/>
      <c r="G222" s="261" t="s">
        <v>2304</v>
      </c>
      <c r="H222" s="376"/>
      <c r="I222" s="280"/>
    </row>
    <row r="223" spans="1:9">
      <c r="A223" s="351">
        <v>43647</v>
      </c>
      <c r="B223" s="55" t="s">
        <v>2263</v>
      </c>
      <c r="C223" s="55" t="s">
        <v>2264</v>
      </c>
      <c r="D223" s="221">
        <v>9826861</v>
      </c>
      <c r="E223" s="221"/>
      <c r="F223" s="222" t="s">
        <v>2575</v>
      </c>
      <c r="G223" s="235"/>
      <c r="H223" s="376">
        <v>63</v>
      </c>
      <c r="I223" s="280"/>
    </row>
    <row r="224" spans="1:9">
      <c r="B224" s="160" t="s">
        <v>2265</v>
      </c>
      <c r="C224" s="160" t="s">
        <v>15</v>
      </c>
      <c r="D224" s="221"/>
      <c r="E224" s="221">
        <v>9826861</v>
      </c>
      <c r="F224" s="222" t="str">
        <f>+B222</f>
        <v>J20-35</v>
      </c>
      <c r="G224" s="235"/>
      <c r="H224" s="376"/>
      <c r="I224" s="280"/>
    </row>
    <row r="225" spans="1:9" ht="18">
      <c r="B225" s="55"/>
      <c r="C225" s="272" t="s">
        <v>2266</v>
      </c>
      <c r="D225" s="221"/>
      <c r="E225" s="221"/>
      <c r="F225" s="222"/>
      <c r="G225" s="235"/>
      <c r="H225" s="376"/>
      <c r="I225" s="280"/>
    </row>
    <row r="226" spans="1:9">
      <c r="B226" s="55"/>
      <c r="C226" s="55"/>
      <c r="D226" s="221"/>
      <c r="E226" s="221"/>
      <c r="F226" s="222"/>
      <c r="G226" s="235"/>
      <c r="H226" s="376"/>
      <c r="I226" s="280"/>
    </row>
    <row r="227" spans="1:9" ht="18">
      <c r="B227" s="394" t="s">
        <v>2267</v>
      </c>
      <c r="C227" s="394"/>
      <c r="D227" s="394"/>
      <c r="E227" s="394"/>
      <c r="F227" s="222"/>
      <c r="G227" s="235"/>
      <c r="H227" s="376"/>
      <c r="I227" s="280"/>
    </row>
    <row r="228" spans="1:9">
      <c r="A228" s="351">
        <v>43719</v>
      </c>
      <c r="B228" s="55" t="s">
        <v>2268</v>
      </c>
      <c r="C228" s="55" t="s">
        <v>2269</v>
      </c>
      <c r="D228" s="221">
        <v>5151.1000000000004</v>
      </c>
      <c r="E228" s="221"/>
      <c r="F228" s="222" t="s">
        <v>2097</v>
      </c>
      <c r="G228" s="235" t="s">
        <v>2304</v>
      </c>
      <c r="H228" s="376">
        <v>29</v>
      </c>
      <c r="I228" s="280"/>
    </row>
    <row r="229" spans="1:9">
      <c r="B229" s="160" t="s">
        <v>2270</v>
      </c>
      <c r="C229" s="160" t="s">
        <v>2271</v>
      </c>
      <c r="D229" s="221"/>
      <c r="E229" s="221">
        <v>5151.1000000000004</v>
      </c>
      <c r="F229" s="222" t="str">
        <f>+B227</f>
        <v>J20-36</v>
      </c>
      <c r="G229" s="235"/>
      <c r="H229" s="376"/>
      <c r="I229" s="280"/>
    </row>
    <row r="230" spans="1:9" ht="18">
      <c r="B230" s="55"/>
      <c r="C230" s="272" t="s">
        <v>2272</v>
      </c>
      <c r="D230" s="221"/>
      <c r="E230" s="221"/>
      <c r="F230" s="222"/>
      <c r="G230" s="235"/>
      <c r="H230" s="376"/>
      <c r="I230" s="280"/>
    </row>
    <row r="231" spans="1:9">
      <c r="B231" s="55"/>
      <c r="C231" s="55"/>
      <c r="D231" s="221"/>
      <c r="E231" s="221"/>
      <c r="F231" s="222"/>
      <c r="G231" s="235"/>
      <c r="H231" s="376"/>
      <c r="I231" s="280"/>
    </row>
    <row r="232" spans="1:9" ht="18">
      <c r="B232" s="394" t="s">
        <v>2273</v>
      </c>
      <c r="C232" s="394"/>
      <c r="D232" s="394"/>
      <c r="E232" s="394"/>
      <c r="F232" s="222"/>
      <c r="G232" s="235"/>
      <c r="H232" s="376"/>
      <c r="I232" s="280"/>
    </row>
    <row r="233" spans="1:9" ht="16.5">
      <c r="A233" s="351">
        <v>43782</v>
      </c>
      <c r="B233" s="55" t="s">
        <v>2268</v>
      </c>
      <c r="C233" s="55" t="s">
        <v>2269</v>
      </c>
      <c r="D233" s="221">
        <v>8059.15</v>
      </c>
      <c r="E233" s="221"/>
      <c r="F233" s="222" t="s">
        <v>2097</v>
      </c>
      <c r="G233" s="239" t="s">
        <v>2304</v>
      </c>
      <c r="H233" s="376">
        <v>30</v>
      </c>
      <c r="I233" s="280"/>
    </row>
    <row r="234" spans="1:9">
      <c r="B234" s="160" t="s">
        <v>2270</v>
      </c>
      <c r="C234" s="160" t="s">
        <v>2271</v>
      </c>
      <c r="D234" s="221"/>
      <c r="E234" s="221">
        <v>8059.15</v>
      </c>
      <c r="F234" s="222" t="str">
        <f>+B232</f>
        <v>J20-37</v>
      </c>
      <c r="G234" s="235"/>
      <c r="H234" s="376"/>
      <c r="I234" s="280"/>
    </row>
    <row r="235" spans="1:9" ht="18">
      <c r="B235" s="55"/>
      <c r="C235" s="272" t="s">
        <v>2272</v>
      </c>
      <c r="D235" s="221"/>
      <c r="E235" s="221"/>
      <c r="F235" s="222"/>
      <c r="G235" s="235"/>
      <c r="H235" s="376"/>
      <c r="I235" s="280"/>
    </row>
    <row r="236" spans="1:9">
      <c r="B236" s="55"/>
      <c r="C236" s="55"/>
      <c r="D236" s="221"/>
      <c r="E236" s="221"/>
      <c r="F236" s="222"/>
      <c r="G236" s="235"/>
      <c r="H236" s="376"/>
      <c r="I236" s="280"/>
    </row>
    <row r="237" spans="1:9" ht="18">
      <c r="B237" s="394" t="s">
        <v>2274</v>
      </c>
      <c r="C237" s="394"/>
      <c r="D237" s="394"/>
      <c r="E237" s="394"/>
      <c r="F237" s="222"/>
      <c r="G237" s="235"/>
      <c r="H237" s="376"/>
      <c r="I237" s="280"/>
    </row>
    <row r="238" spans="1:9" ht="16.5">
      <c r="A238" s="351">
        <v>43726</v>
      </c>
      <c r="B238" s="55" t="s">
        <v>2275</v>
      </c>
      <c r="C238" s="55" t="s">
        <v>2276</v>
      </c>
      <c r="D238" s="221">
        <v>29218.05</v>
      </c>
      <c r="E238" s="221"/>
      <c r="F238" s="222" t="s">
        <v>2097</v>
      </c>
      <c r="G238" s="239" t="s">
        <v>2304</v>
      </c>
      <c r="H238" s="376">
        <v>31</v>
      </c>
      <c r="I238" s="280"/>
    </row>
    <row r="239" spans="1:9">
      <c r="B239" s="160" t="s">
        <v>2277</v>
      </c>
      <c r="C239" s="160" t="s">
        <v>2278</v>
      </c>
      <c r="E239" s="221">
        <v>29218.05</v>
      </c>
      <c r="F239" s="222" t="str">
        <f>+B237</f>
        <v>J20-38</v>
      </c>
      <c r="G239" s="235"/>
      <c r="H239" s="376"/>
      <c r="I239" s="280"/>
    </row>
    <row r="240" spans="1:9" ht="18">
      <c r="B240" s="55"/>
      <c r="C240" s="272" t="s">
        <v>83</v>
      </c>
      <c r="D240" s="221"/>
      <c r="E240" s="221"/>
      <c r="F240" s="222"/>
      <c r="G240" s="235"/>
      <c r="H240" s="376"/>
      <c r="I240" s="280"/>
    </row>
    <row r="241" spans="1:9">
      <c r="B241" s="55"/>
      <c r="C241" s="55"/>
      <c r="D241" s="221"/>
      <c r="E241" s="221"/>
      <c r="F241" s="222"/>
      <c r="G241" s="235"/>
      <c r="H241" s="376"/>
      <c r="I241" s="280"/>
    </row>
    <row r="242" spans="1:9" ht="18">
      <c r="B242" s="394" t="s">
        <v>2279</v>
      </c>
      <c r="C242" s="394"/>
      <c r="D242" s="394"/>
      <c r="E242" s="394"/>
      <c r="F242" s="222"/>
      <c r="G242" s="235"/>
      <c r="H242" s="376"/>
      <c r="I242" s="280"/>
    </row>
    <row r="243" spans="1:9" ht="16.5">
      <c r="A243" s="351">
        <v>43920</v>
      </c>
      <c r="B243" s="55" t="s">
        <v>2280</v>
      </c>
      <c r="C243" s="55" t="s">
        <v>2281</v>
      </c>
      <c r="D243" s="221">
        <v>3646.5</v>
      </c>
      <c r="E243" s="221"/>
      <c r="F243" s="222" t="s">
        <v>2097</v>
      </c>
      <c r="G243" s="239" t="s">
        <v>2304</v>
      </c>
      <c r="H243" s="376">
        <v>32</v>
      </c>
      <c r="I243" s="280"/>
    </row>
    <row r="244" spans="1:9">
      <c r="B244" s="160" t="s">
        <v>2282</v>
      </c>
      <c r="C244" s="160" t="s">
        <v>2283</v>
      </c>
      <c r="E244" s="221">
        <v>3646.5</v>
      </c>
      <c r="F244" s="222" t="str">
        <f>+B242</f>
        <v>J20-39</v>
      </c>
      <c r="G244" s="235"/>
      <c r="H244" s="376"/>
      <c r="I244" s="280"/>
    </row>
    <row r="245" spans="1:9" ht="18">
      <c r="B245" s="55"/>
      <c r="C245" s="272" t="s">
        <v>2284</v>
      </c>
      <c r="D245" s="221"/>
      <c r="E245" s="221"/>
      <c r="F245" s="222"/>
      <c r="G245" s="235"/>
      <c r="H245" s="376"/>
      <c r="I245" s="280"/>
    </row>
    <row r="246" spans="1:9">
      <c r="B246" s="55"/>
      <c r="C246" s="55"/>
      <c r="D246" s="221"/>
      <c r="E246" s="221"/>
      <c r="F246" s="222"/>
      <c r="G246" s="235"/>
      <c r="H246" s="376"/>
      <c r="I246" s="280"/>
    </row>
    <row r="247" spans="1:9" ht="18">
      <c r="B247" s="395" t="s">
        <v>2318</v>
      </c>
      <c r="C247" s="395"/>
      <c r="D247" s="395"/>
      <c r="E247" s="395"/>
      <c r="F247" s="222"/>
      <c r="G247" s="235"/>
      <c r="H247" s="376"/>
      <c r="I247" s="280"/>
    </row>
    <row r="248" spans="1:9" ht="16.5">
      <c r="A248" s="351">
        <v>43916</v>
      </c>
      <c r="B248" s="55" t="s">
        <v>2144</v>
      </c>
      <c r="C248" s="55" t="s">
        <v>2288</v>
      </c>
      <c r="D248" s="221">
        <v>14695.31</v>
      </c>
      <c r="E248" s="221"/>
      <c r="F248" s="222" t="s">
        <v>2285</v>
      </c>
      <c r="G248" s="239" t="s">
        <v>2304</v>
      </c>
      <c r="H248" s="376"/>
      <c r="I248" s="280"/>
    </row>
    <row r="249" spans="1:9">
      <c r="B249" s="160" t="s">
        <v>2286</v>
      </c>
      <c r="C249" s="160" t="s">
        <v>2287</v>
      </c>
      <c r="D249" s="83" t="s">
        <v>24</v>
      </c>
      <c r="E249" s="221">
        <v>14695.31</v>
      </c>
      <c r="F249" s="222" t="s">
        <v>2321</v>
      </c>
      <c r="G249" s="235"/>
      <c r="H249" s="376"/>
      <c r="I249" s="280"/>
    </row>
    <row r="250" spans="1:9" ht="18">
      <c r="B250" s="55"/>
      <c r="C250" s="272" t="s">
        <v>2289</v>
      </c>
      <c r="D250" s="221" t="s">
        <v>24</v>
      </c>
      <c r="E250" s="221"/>
      <c r="F250" s="222"/>
      <c r="G250" s="235"/>
      <c r="H250" s="376"/>
      <c r="I250" s="280"/>
    </row>
    <row r="251" spans="1:9" ht="16.5">
      <c r="B251" s="55" t="s">
        <v>2144</v>
      </c>
      <c r="C251" s="55" t="s">
        <v>2288</v>
      </c>
      <c r="D251" s="221">
        <v>27000</v>
      </c>
      <c r="E251" s="221"/>
      <c r="F251" s="222"/>
      <c r="G251" s="239" t="s">
        <v>2304</v>
      </c>
      <c r="H251" s="376"/>
      <c r="I251" s="280"/>
    </row>
    <row r="252" spans="1:9">
      <c r="B252" s="160" t="s">
        <v>2290</v>
      </c>
      <c r="C252" s="160" t="s">
        <v>2291</v>
      </c>
      <c r="D252" s="83" t="s">
        <v>24</v>
      </c>
      <c r="E252" s="221">
        <v>27000</v>
      </c>
      <c r="F252" s="222"/>
      <c r="G252" s="235"/>
      <c r="H252" s="376"/>
      <c r="I252" s="280"/>
    </row>
    <row r="253" spans="1:9" ht="18">
      <c r="B253" s="55"/>
      <c r="C253" s="272" t="s">
        <v>2292</v>
      </c>
      <c r="D253" s="221"/>
      <c r="E253" s="221"/>
      <c r="F253" s="222"/>
      <c r="G253" s="235"/>
      <c r="H253" s="376"/>
      <c r="I253" s="280"/>
    </row>
    <row r="254" spans="1:9" ht="16.5">
      <c r="B254" s="55" t="s">
        <v>2144</v>
      </c>
      <c r="C254" s="55" t="s">
        <v>2288</v>
      </c>
      <c r="D254" s="221">
        <v>25000</v>
      </c>
      <c r="E254" s="221"/>
      <c r="F254" s="222"/>
      <c r="G254" s="239" t="s">
        <v>2304</v>
      </c>
      <c r="H254" s="376"/>
      <c r="I254" s="280"/>
    </row>
    <row r="255" spans="1:9">
      <c r="B255" s="160" t="s">
        <v>2293</v>
      </c>
      <c r="C255" s="160" t="s">
        <v>2176</v>
      </c>
      <c r="D255" s="83" t="s">
        <v>24</v>
      </c>
      <c r="E255" s="221">
        <v>25000</v>
      </c>
      <c r="F255" s="222"/>
      <c r="G255" s="235"/>
      <c r="H255" s="376"/>
      <c r="I255" s="280"/>
    </row>
    <row r="256" spans="1:9" ht="18">
      <c r="B256" s="55"/>
      <c r="C256" s="272" t="s">
        <v>2294</v>
      </c>
      <c r="D256" s="221"/>
      <c r="E256" s="221"/>
      <c r="F256" s="222"/>
      <c r="G256" s="235"/>
      <c r="H256" s="376"/>
      <c r="I256" s="280"/>
    </row>
    <row r="257" spans="1:9" ht="16.5">
      <c r="B257" s="55" t="s">
        <v>2144</v>
      </c>
      <c r="C257" s="55" t="s">
        <v>2288</v>
      </c>
      <c r="D257" s="221">
        <v>2500</v>
      </c>
      <c r="E257" s="221"/>
      <c r="F257" s="222"/>
      <c r="G257" s="239" t="s">
        <v>2304</v>
      </c>
      <c r="H257" s="376"/>
      <c r="I257" s="280"/>
    </row>
    <row r="258" spans="1:9">
      <c r="B258" s="160" t="s">
        <v>2295</v>
      </c>
      <c r="C258" s="160" t="s">
        <v>2296</v>
      </c>
      <c r="D258" s="83" t="s">
        <v>24</v>
      </c>
      <c r="E258" s="221">
        <v>2500</v>
      </c>
      <c r="F258" s="222"/>
      <c r="G258" s="235"/>
      <c r="H258" s="376"/>
      <c r="I258" s="280"/>
    </row>
    <row r="259" spans="1:9" ht="18">
      <c r="B259" s="55"/>
      <c r="C259" s="272" t="s">
        <v>2297</v>
      </c>
      <c r="D259" s="221"/>
      <c r="E259" s="221"/>
      <c r="F259" s="222"/>
      <c r="G259" s="235"/>
      <c r="H259" s="376"/>
      <c r="I259" s="280"/>
    </row>
    <row r="260" spans="1:9">
      <c r="B260" s="55"/>
      <c r="C260" s="55"/>
      <c r="D260" s="221"/>
      <c r="E260" s="221"/>
      <c r="F260" s="222"/>
      <c r="G260" s="235"/>
      <c r="H260" s="376"/>
      <c r="I260" s="280"/>
    </row>
    <row r="261" spans="1:9" ht="18">
      <c r="B261" s="395" t="s">
        <v>2561</v>
      </c>
      <c r="C261" s="395"/>
      <c r="D261" s="395"/>
      <c r="E261" s="395"/>
      <c r="F261" s="222"/>
      <c r="G261" s="235"/>
      <c r="H261" s="376"/>
      <c r="I261" s="280"/>
    </row>
    <row r="262" spans="1:9" ht="16.5">
      <c r="A262" s="351">
        <v>43929</v>
      </c>
      <c r="B262" s="55" t="s">
        <v>2144</v>
      </c>
      <c r="C262" s="55" t="s">
        <v>2288</v>
      </c>
      <c r="D262" s="221">
        <v>8540</v>
      </c>
      <c r="E262" s="221"/>
      <c r="F262" s="222" t="s">
        <v>2285</v>
      </c>
      <c r="G262" s="239" t="s">
        <v>2304</v>
      </c>
      <c r="H262" s="376"/>
      <c r="I262" s="280"/>
    </row>
    <row r="263" spans="1:9">
      <c r="B263" s="160" t="s">
        <v>2298</v>
      </c>
      <c r="C263" s="160" t="s">
        <v>2300</v>
      </c>
      <c r="D263" s="83" t="s">
        <v>24</v>
      </c>
      <c r="E263" s="221">
        <v>8540</v>
      </c>
      <c r="F263" s="222" t="s">
        <v>2320</v>
      </c>
      <c r="G263" s="235"/>
      <c r="H263" s="376"/>
      <c r="I263" s="280"/>
    </row>
    <row r="264" spans="1:9" ht="18">
      <c r="B264" s="55"/>
      <c r="C264" s="272" t="s">
        <v>2299</v>
      </c>
      <c r="D264" s="221" t="s">
        <v>24</v>
      </c>
      <c r="E264" s="221"/>
      <c r="F264" s="222"/>
      <c r="G264" s="235"/>
      <c r="H264" s="376"/>
      <c r="I264" s="280"/>
    </row>
    <row r="265" spans="1:9">
      <c r="B265" s="55"/>
      <c r="C265" s="55"/>
      <c r="D265" s="221"/>
      <c r="E265" s="221"/>
      <c r="F265" s="222"/>
      <c r="G265" s="235"/>
      <c r="H265" s="376"/>
      <c r="I265" s="280"/>
    </row>
    <row r="266" spans="1:9" ht="18">
      <c r="B266" s="395" t="s">
        <v>2317</v>
      </c>
      <c r="C266" s="395"/>
      <c r="D266" s="395"/>
      <c r="E266" s="395"/>
      <c r="F266" s="222"/>
      <c r="G266" s="235"/>
      <c r="H266" s="376"/>
      <c r="I266" s="280"/>
    </row>
    <row r="267" spans="1:9" ht="16.5">
      <c r="A267" s="351">
        <v>43936</v>
      </c>
      <c r="B267" s="55" t="s">
        <v>2144</v>
      </c>
      <c r="C267" s="55" t="s">
        <v>2288</v>
      </c>
      <c r="D267" s="221">
        <v>23000</v>
      </c>
      <c r="E267" s="221"/>
      <c r="F267" s="222" t="s">
        <v>2285</v>
      </c>
      <c r="G267" s="239" t="s">
        <v>2304</v>
      </c>
      <c r="H267" s="376"/>
      <c r="I267" s="280"/>
    </row>
    <row r="268" spans="1:9">
      <c r="B268" s="160" t="s">
        <v>2312</v>
      </c>
      <c r="C268" s="160" t="s">
        <v>2488</v>
      </c>
      <c r="D268" s="83" t="s">
        <v>24</v>
      </c>
      <c r="E268" s="221">
        <v>23000</v>
      </c>
      <c r="F268" s="222" t="s">
        <v>2319</v>
      </c>
      <c r="G268" s="235"/>
      <c r="H268" s="376"/>
      <c r="I268" s="280"/>
    </row>
    <row r="269" spans="1:9" ht="18">
      <c r="B269" s="55"/>
      <c r="C269" s="272" t="s">
        <v>2313</v>
      </c>
      <c r="D269" s="221" t="s">
        <v>24</v>
      </c>
      <c r="E269" s="221"/>
      <c r="F269" s="222"/>
      <c r="G269" s="235"/>
      <c r="H269" s="376"/>
      <c r="I269" s="280"/>
    </row>
    <row r="270" spans="1:9">
      <c r="B270" s="55"/>
      <c r="C270" s="55"/>
      <c r="D270" s="221"/>
      <c r="E270" s="221"/>
      <c r="F270" s="222"/>
      <c r="G270" s="235"/>
      <c r="H270" s="376"/>
      <c r="I270" s="280"/>
    </row>
    <row r="271" spans="1:9" ht="16.5">
      <c r="B271" s="396" t="s">
        <v>2395</v>
      </c>
      <c r="C271" s="396"/>
      <c r="D271" s="396"/>
      <c r="E271" s="396"/>
      <c r="F271" s="222" t="s">
        <v>24</v>
      </c>
      <c r="G271" s="235"/>
      <c r="H271" s="376"/>
      <c r="I271" s="280"/>
    </row>
    <row r="272" spans="1:9">
      <c r="B272" s="55"/>
      <c r="C272" s="55"/>
      <c r="D272" s="221"/>
      <c r="E272" s="221"/>
      <c r="F272" s="223"/>
      <c r="G272" s="235"/>
      <c r="H272" s="376"/>
      <c r="I272" s="280"/>
    </row>
    <row r="273" spans="1:8" ht="18">
      <c r="B273" s="394" t="s">
        <v>2397</v>
      </c>
      <c r="C273" s="394"/>
      <c r="D273" s="394"/>
      <c r="E273" s="394"/>
      <c r="F273" s="222"/>
      <c r="G273" s="241"/>
      <c r="H273" s="376"/>
    </row>
    <row r="274" spans="1:8" ht="16.5">
      <c r="A274" s="351">
        <v>43740</v>
      </c>
      <c r="B274" s="55" t="s">
        <v>2418</v>
      </c>
      <c r="C274" s="55" t="s">
        <v>2398</v>
      </c>
      <c r="D274" s="221">
        <v>305.05</v>
      </c>
      <c r="E274" s="221"/>
      <c r="F274" s="222" t="s">
        <v>2097</v>
      </c>
      <c r="G274" s="239" t="s">
        <v>2304</v>
      </c>
      <c r="H274" s="376">
        <v>36</v>
      </c>
    </row>
    <row r="275" spans="1:8">
      <c r="B275" s="160" t="s">
        <v>2243</v>
      </c>
      <c r="C275" s="160" t="s">
        <v>2244</v>
      </c>
      <c r="D275" s="221"/>
      <c r="E275" s="221">
        <v>305.05</v>
      </c>
      <c r="F275" s="222" t="str">
        <f>+B273</f>
        <v>J20-47</v>
      </c>
      <c r="G275" s="241"/>
      <c r="H275" s="376"/>
    </row>
    <row r="276" spans="1:8" ht="18">
      <c r="B276" s="55"/>
      <c r="C276" s="272" t="s">
        <v>2399</v>
      </c>
      <c r="D276" s="221"/>
      <c r="E276" s="221"/>
      <c r="F276" s="222"/>
      <c r="G276" s="241"/>
      <c r="H276" s="376"/>
    </row>
    <row r="278" spans="1:8" ht="18">
      <c r="B278" s="394" t="s">
        <v>2400</v>
      </c>
      <c r="C278" s="394"/>
      <c r="D278" s="394"/>
      <c r="E278" s="394"/>
      <c r="F278" s="222"/>
    </row>
    <row r="279" spans="1:8" ht="16.5">
      <c r="A279" s="351">
        <v>43740</v>
      </c>
      <c r="B279" s="55" t="s">
        <v>2241</v>
      </c>
      <c r="C279" s="55" t="s">
        <v>2401</v>
      </c>
      <c r="D279" s="221">
        <v>677</v>
      </c>
      <c r="E279" s="221"/>
      <c r="F279" s="222" t="s">
        <v>2097</v>
      </c>
      <c r="G279" s="239" t="s">
        <v>2304</v>
      </c>
      <c r="H279" s="120">
        <v>37</v>
      </c>
    </row>
    <row r="280" spans="1:8">
      <c r="B280" s="160" t="s">
        <v>2243</v>
      </c>
      <c r="C280" s="160" t="s">
        <v>2244</v>
      </c>
      <c r="D280" s="221"/>
      <c r="E280" s="221">
        <v>677</v>
      </c>
      <c r="F280" s="222" t="str">
        <f>+B278</f>
        <v>J20-48</v>
      </c>
    </row>
    <row r="281" spans="1:8" ht="18">
      <c r="B281" s="55"/>
      <c r="C281" s="272" t="s">
        <v>2399</v>
      </c>
      <c r="D281" s="221"/>
      <c r="E281" s="221"/>
      <c r="F281" s="222"/>
    </row>
    <row r="283" spans="1:8" ht="18">
      <c r="B283" s="394" t="s">
        <v>2402</v>
      </c>
      <c r="C283" s="394"/>
      <c r="D283" s="394"/>
      <c r="E283" s="394"/>
      <c r="F283" s="222"/>
    </row>
    <row r="284" spans="1:8" ht="16.5">
      <c r="A284" s="351">
        <v>43740</v>
      </c>
      <c r="B284" s="55" t="s">
        <v>2403</v>
      </c>
      <c r="C284" s="55" t="s">
        <v>2404</v>
      </c>
      <c r="D284" s="221">
        <v>1000</v>
      </c>
      <c r="E284" s="221"/>
      <c r="F284" s="222" t="s">
        <v>2097</v>
      </c>
      <c r="G284" s="239" t="s">
        <v>2304</v>
      </c>
      <c r="H284" s="120">
        <v>38</v>
      </c>
    </row>
    <row r="285" spans="1:8">
      <c r="B285" s="160" t="s">
        <v>2405</v>
      </c>
      <c r="C285" s="160" t="s">
        <v>2406</v>
      </c>
      <c r="D285" s="221"/>
      <c r="E285" s="221">
        <v>1000</v>
      </c>
      <c r="F285" s="222" t="str">
        <f>+B283</f>
        <v>J20-49</v>
      </c>
    </row>
    <row r="286" spans="1:8" ht="18">
      <c r="B286" s="55"/>
      <c r="C286" s="272" t="s">
        <v>2408</v>
      </c>
      <c r="D286" s="221"/>
      <c r="E286" s="221"/>
      <c r="F286" s="222"/>
    </row>
    <row r="288" spans="1:8" ht="18">
      <c r="B288" s="394" t="s">
        <v>2350</v>
      </c>
      <c r="C288" s="394"/>
      <c r="D288" s="394"/>
      <c r="E288" s="394"/>
      <c r="F288" s="222"/>
    </row>
    <row r="289" spans="1:8" ht="16.5">
      <c r="A289" s="351">
        <v>43838</v>
      </c>
      <c r="B289" s="55" t="s">
        <v>2403</v>
      </c>
      <c r="C289" s="55" t="s">
        <v>2404</v>
      </c>
      <c r="D289" s="221">
        <v>1000</v>
      </c>
      <c r="E289" s="221"/>
      <c r="F289" s="222" t="s">
        <v>2097</v>
      </c>
      <c r="G289" s="239" t="s">
        <v>2304</v>
      </c>
      <c r="H289" s="120">
        <v>39</v>
      </c>
    </row>
    <row r="290" spans="1:8">
      <c r="B290" s="160" t="s">
        <v>2405</v>
      </c>
      <c r="C290" s="160" t="s">
        <v>2406</v>
      </c>
      <c r="D290" s="221"/>
      <c r="E290" s="221">
        <v>1000</v>
      </c>
      <c r="F290" s="222" t="str">
        <f>+B288</f>
        <v>J20-50</v>
      </c>
    </row>
    <row r="291" spans="1:8" ht="18">
      <c r="B291" s="55"/>
      <c r="C291" s="272" t="s">
        <v>2407</v>
      </c>
      <c r="D291" s="221"/>
      <c r="E291" s="221"/>
      <c r="F291" s="222"/>
    </row>
    <row r="293" spans="1:8" ht="18">
      <c r="B293" s="394" t="s">
        <v>2410</v>
      </c>
      <c r="C293" s="394"/>
      <c r="D293" s="394"/>
      <c r="E293" s="394"/>
      <c r="F293" s="222"/>
    </row>
    <row r="294" spans="1:8" ht="16.5">
      <c r="A294" s="351">
        <v>43852</v>
      </c>
      <c r="B294" s="55" t="s">
        <v>2277</v>
      </c>
      <c r="C294" s="55" t="s">
        <v>2409</v>
      </c>
      <c r="D294" s="221">
        <v>900</v>
      </c>
      <c r="E294" s="221"/>
      <c r="F294" s="222" t="s">
        <v>2097</v>
      </c>
      <c r="G294" s="239" t="s">
        <v>2304</v>
      </c>
      <c r="H294" s="120">
        <v>40</v>
      </c>
    </row>
    <row r="295" spans="1:8">
      <c r="B295" s="160" t="s">
        <v>2241</v>
      </c>
      <c r="C295" s="160" t="s">
        <v>2401</v>
      </c>
      <c r="D295" s="221"/>
      <c r="E295" s="221">
        <v>900</v>
      </c>
      <c r="F295" s="222" t="str">
        <f>+B293</f>
        <v>J20-51</v>
      </c>
    </row>
    <row r="296" spans="1:8" ht="18">
      <c r="B296" s="55"/>
      <c r="C296" s="272" t="s">
        <v>2411</v>
      </c>
      <c r="D296" s="221"/>
      <c r="E296" s="221"/>
      <c r="F296" s="222"/>
    </row>
    <row r="298" spans="1:8" ht="18">
      <c r="B298" s="394" t="s">
        <v>2412</v>
      </c>
      <c r="C298" s="394"/>
      <c r="D298" s="394"/>
      <c r="E298" s="394"/>
      <c r="F298" s="222"/>
    </row>
    <row r="299" spans="1:8" ht="16.5">
      <c r="A299" s="351">
        <v>43880</v>
      </c>
      <c r="B299" s="55" t="s">
        <v>2413</v>
      </c>
      <c r="C299" s="55" t="s">
        <v>2414</v>
      </c>
      <c r="D299" s="221">
        <v>200</v>
      </c>
      <c r="E299" s="221"/>
      <c r="F299" s="222" t="s">
        <v>2097</v>
      </c>
      <c r="G299" s="239" t="s">
        <v>2304</v>
      </c>
      <c r="H299" s="120">
        <v>41</v>
      </c>
    </row>
    <row r="300" spans="1:8">
      <c r="B300" s="160" t="s">
        <v>2415</v>
      </c>
      <c r="C300" s="160" t="s">
        <v>2416</v>
      </c>
      <c r="D300" s="221"/>
      <c r="E300" s="221">
        <v>200</v>
      </c>
      <c r="F300" s="222" t="str">
        <f>+B298</f>
        <v>J20-52</v>
      </c>
    </row>
    <row r="301" spans="1:8" ht="18">
      <c r="B301" s="55"/>
      <c r="C301" s="272" t="s">
        <v>2417</v>
      </c>
      <c r="D301" s="221"/>
      <c r="E301" s="221"/>
      <c r="F301" s="222"/>
    </row>
    <row r="303" spans="1:8" ht="18">
      <c r="B303" s="394" t="s">
        <v>2420</v>
      </c>
      <c r="C303" s="394"/>
      <c r="D303" s="394"/>
      <c r="E303" s="394"/>
      <c r="F303" s="222"/>
    </row>
    <row r="304" spans="1:8" ht="16.5">
      <c r="A304" s="351">
        <v>43768</v>
      </c>
      <c r="B304" s="55" t="s">
        <v>2421</v>
      </c>
      <c r="C304" s="55" t="s">
        <v>2422</v>
      </c>
      <c r="D304" s="221">
        <v>40350</v>
      </c>
      <c r="E304" s="221"/>
      <c r="F304" s="222" t="s">
        <v>2097</v>
      </c>
      <c r="G304" s="239" t="s">
        <v>2304</v>
      </c>
      <c r="H304" s="120">
        <v>44</v>
      </c>
    </row>
    <row r="305" spans="1:8">
      <c r="B305" s="160" t="s">
        <v>2423</v>
      </c>
      <c r="C305" s="160" t="s">
        <v>2424</v>
      </c>
      <c r="D305" s="221"/>
      <c r="E305" s="221">
        <v>40350</v>
      </c>
      <c r="F305" s="222" t="str">
        <f>+B303</f>
        <v>J20-53</v>
      </c>
    </row>
    <row r="306" spans="1:8" ht="18">
      <c r="B306" s="55"/>
      <c r="C306" s="272" t="s">
        <v>498</v>
      </c>
      <c r="D306" s="221"/>
      <c r="E306" s="221"/>
      <c r="F306" s="222"/>
    </row>
    <row r="309" spans="1:8" ht="18">
      <c r="B309" s="394" t="s">
        <v>2425</v>
      </c>
      <c r="C309" s="394"/>
      <c r="D309" s="394"/>
      <c r="E309" s="394"/>
      <c r="F309" s="222"/>
    </row>
    <row r="310" spans="1:8" ht="16.5">
      <c r="A310" s="351">
        <v>43852</v>
      </c>
      <c r="B310" s="55" t="s">
        <v>2421</v>
      </c>
      <c r="C310" s="55" t="s">
        <v>2422</v>
      </c>
      <c r="D310" s="221">
        <v>49162.5</v>
      </c>
      <c r="E310" s="221"/>
      <c r="F310" s="222" t="s">
        <v>2097</v>
      </c>
      <c r="G310" s="239" t="s">
        <v>2304</v>
      </c>
      <c r="H310" s="120">
        <v>45</v>
      </c>
    </row>
    <row r="311" spans="1:8">
      <c r="B311" s="160" t="s">
        <v>2423</v>
      </c>
      <c r="C311" s="160" t="s">
        <v>2424</v>
      </c>
      <c r="D311" s="221"/>
      <c r="E311" s="221">
        <v>49162.5</v>
      </c>
      <c r="F311" s="222" t="str">
        <f>+B309</f>
        <v>J20-54</v>
      </c>
    </row>
    <row r="312" spans="1:8" ht="18">
      <c r="B312" s="55"/>
      <c r="C312" s="272" t="s">
        <v>498</v>
      </c>
      <c r="D312" s="221"/>
      <c r="E312" s="221"/>
      <c r="F312" s="222"/>
    </row>
    <row r="314" spans="1:8" ht="18">
      <c r="B314" s="394" t="s">
        <v>2426</v>
      </c>
      <c r="C314" s="394"/>
      <c r="D314" s="394"/>
      <c r="E314" s="394"/>
      <c r="F314" s="222"/>
    </row>
    <row r="315" spans="1:8" ht="16.5">
      <c r="A315" s="351">
        <v>43949</v>
      </c>
      <c r="B315" s="55" t="s">
        <v>2428</v>
      </c>
      <c r="C315" s="55" t="s">
        <v>2429</v>
      </c>
      <c r="D315" s="221">
        <v>25165.360000000001</v>
      </c>
      <c r="E315" s="221"/>
      <c r="F315" s="222" t="s">
        <v>2097</v>
      </c>
      <c r="G315" s="239" t="s">
        <v>2304</v>
      </c>
      <c r="H315" s="120">
        <v>46</v>
      </c>
    </row>
    <row r="316" spans="1:8">
      <c r="B316" s="160" t="s">
        <v>2427</v>
      </c>
      <c r="C316" s="160" t="s">
        <v>2501</v>
      </c>
      <c r="D316" s="221"/>
      <c r="E316" s="221">
        <v>25165.360000000001</v>
      </c>
      <c r="F316" s="222" t="str">
        <f>+B314</f>
        <v>J20-55</v>
      </c>
      <c r="H316" s="120" t="s">
        <v>24</v>
      </c>
    </row>
    <row r="317" spans="1:8">
      <c r="A317" s="351" t="s">
        <v>24</v>
      </c>
      <c r="B317" s="55" t="s">
        <v>2432</v>
      </c>
      <c r="C317" s="55" t="s">
        <v>2433</v>
      </c>
      <c r="D317" s="221">
        <v>159.84</v>
      </c>
      <c r="E317" s="221"/>
      <c r="F317" s="222"/>
    </row>
    <row r="318" spans="1:8">
      <c r="B318" s="160" t="s">
        <v>2430</v>
      </c>
      <c r="C318" s="160" t="s">
        <v>2431</v>
      </c>
      <c r="D318" s="221"/>
      <c r="E318" s="221">
        <v>159.84</v>
      </c>
      <c r="F318" s="222"/>
    </row>
    <row r="319" spans="1:8">
      <c r="B319" s="55" t="s">
        <v>2436</v>
      </c>
      <c r="C319" s="55" t="s">
        <v>2437</v>
      </c>
      <c r="D319" s="221">
        <v>5498.55</v>
      </c>
      <c r="E319" s="221"/>
    </row>
    <row r="320" spans="1:8">
      <c r="B320" s="160" t="s">
        <v>2434</v>
      </c>
      <c r="C320" s="160" t="s">
        <v>2435</v>
      </c>
      <c r="D320" s="221"/>
      <c r="E320" s="221">
        <v>5498.55</v>
      </c>
    </row>
    <row r="321" spans="1:5">
      <c r="B321" s="55" t="s">
        <v>2440</v>
      </c>
      <c r="C321" s="55" t="s">
        <v>2441</v>
      </c>
      <c r="D321" s="221">
        <v>900</v>
      </c>
      <c r="E321" s="221"/>
    </row>
    <row r="322" spans="1:5">
      <c r="B322" s="160" t="s">
        <v>2438</v>
      </c>
      <c r="C322" s="160" t="s">
        <v>2439</v>
      </c>
      <c r="D322" s="221"/>
      <c r="E322" s="221">
        <v>900</v>
      </c>
    </row>
    <row r="323" spans="1:5">
      <c r="B323" s="55" t="s">
        <v>2444</v>
      </c>
      <c r="C323" s="55" t="s">
        <v>2445</v>
      </c>
      <c r="D323" s="221">
        <v>2383.31</v>
      </c>
      <c r="E323" s="221"/>
    </row>
    <row r="324" spans="1:5">
      <c r="B324" s="160" t="s">
        <v>2442</v>
      </c>
      <c r="C324" s="160" t="s">
        <v>2443</v>
      </c>
      <c r="D324" s="221"/>
      <c r="E324" s="221">
        <v>2383.31</v>
      </c>
    </row>
    <row r="325" spans="1:5">
      <c r="B325" s="55" t="s">
        <v>2448</v>
      </c>
      <c r="C325" s="55" t="s">
        <v>2449</v>
      </c>
      <c r="D325" s="221">
        <v>27084.54</v>
      </c>
      <c r="E325" s="221"/>
    </row>
    <row r="326" spans="1:5">
      <c r="B326" s="160" t="s">
        <v>2446</v>
      </c>
      <c r="C326" s="160" t="s">
        <v>2447</v>
      </c>
      <c r="D326" s="221"/>
      <c r="E326" s="221">
        <v>27084.54</v>
      </c>
    </row>
    <row r="327" spans="1:5">
      <c r="B327" s="55" t="s">
        <v>2452</v>
      </c>
      <c r="C327" s="55" t="s">
        <v>2453</v>
      </c>
      <c r="D327" s="221">
        <v>11563.96</v>
      </c>
      <c r="E327" s="221"/>
    </row>
    <row r="328" spans="1:5">
      <c r="A328" s="355" t="s">
        <v>2499</v>
      </c>
      <c r="B328" s="160" t="s">
        <v>2450</v>
      </c>
      <c r="C328" s="160" t="s">
        <v>2451</v>
      </c>
      <c r="D328" s="221"/>
      <c r="E328" s="221">
        <v>11563.96</v>
      </c>
    </row>
    <row r="329" spans="1:5">
      <c r="A329" s="355"/>
      <c r="B329" s="55" t="s">
        <v>2456</v>
      </c>
      <c r="C329" s="55" t="s">
        <v>2457</v>
      </c>
      <c r="D329" s="221">
        <v>135182.14000000001</v>
      </c>
      <c r="E329" s="221"/>
    </row>
    <row r="330" spans="1:5">
      <c r="B330" s="160" t="s">
        <v>2454</v>
      </c>
      <c r="C330" s="160" t="s">
        <v>2455</v>
      </c>
      <c r="D330" s="221"/>
      <c r="E330" s="221">
        <v>135182.14000000001</v>
      </c>
    </row>
    <row r="331" spans="1:5">
      <c r="B331" s="55" t="s">
        <v>2460</v>
      </c>
      <c r="C331" s="55" t="s">
        <v>2461</v>
      </c>
      <c r="D331" s="221">
        <v>16280.08</v>
      </c>
      <c r="E331" s="221"/>
    </row>
    <row r="332" spans="1:5">
      <c r="B332" s="160" t="s">
        <v>2458</v>
      </c>
      <c r="C332" s="160" t="s">
        <v>2459</v>
      </c>
      <c r="D332" s="221"/>
      <c r="E332" s="221">
        <v>16280.08</v>
      </c>
    </row>
    <row r="333" spans="1:5">
      <c r="B333" s="55" t="s">
        <v>2463</v>
      </c>
      <c r="C333" s="55" t="s">
        <v>2464</v>
      </c>
      <c r="D333" s="221">
        <v>2243.77</v>
      </c>
      <c r="E333" s="221"/>
    </row>
    <row r="334" spans="1:5">
      <c r="B334" s="160" t="s">
        <v>2462</v>
      </c>
      <c r="C334" s="160" t="s">
        <v>2502</v>
      </c>
      <c r="D334" s="221"/>
      <c r="E334" s="221">
        <v>2243.77</v>
      </c>
    </row>
    <row r="335" spans="1:5">
      <c r="B335" s="55" t="s">
        <v>2467</v>
      </c>
      <c r="C335" s="55" t="s">
        <v>2503</v>
      </c>
      <c r="D335" s="221">
        <v>279.93</v>
      </c>
      <c r="E335" s="221"/>
    </row>
    <row r="336" spans="1:5">
      <c r="B336" s="160" t="s">
        <v>2465</v>
      </c>
      <c r="C336" s="160" t="s">
        <v>2466</v>
      </c>
      <c r="D336" s="221"/>
      <c r="E336" s="221">
        <v>279.93</v>
      </c>
    </row>
    <row r="337" spans="1:7">
      <c r="B337" s="55" t="s">
        <v>2470</v>
      </c>
      <c r="C337" s="55" t="s">
        <v>2471</v>
      </c>
      <c r="D337" s="221">
        <v>7274.46</v>
      </c>
      <c r="E337" s="221"/>
    </row>
    <row r="338" spans="1:7">
      <c r="B338" s="160" t="s">
        <v>2468</v>
      </c>
      <c r="C338" s="160" t="s">
        <v>2469</v>
      </c>
      <c r="D338" s="221"/>
      <c r="E338" s="221">
        <v>7274.46</v>
      </c>
    </row>
    <row r="339" spans="1:7">
      <c r="B339" s="55" t="s">
        <v>2474</v>
      </c>
      <c r="C339" s="55" t="s">
        <v>2475</v>
      </c>
      <c r="D339" s="221">
        <v>776.3</v>
      </c>
      <c r="E339" s="221"/>
    </row>
    <row r="340" spans="1:7">
      <c r="B340" s="160" t="s">
        <v>2472</v>
      </c>
      <c r="C340" s="160" t="s">
        <v>2473</v>
      </c>
      <c r="D340" s="221"/>
      <c r="E340" s="221">
        <v>776.3</v>
      </c>
    </row>
    <row r="341" spans="1:7">
      <c r="B341" s="55" t="s">
        <v>2478</v>
      </c>
      <c r="C341" s="55" t="s">
        <v>2479</v>
      </c>
      <c r="D341" s="221">
        <v>360</v>
      </c>
      <c r="E341" s="221"/>
    </row>
    <row r="342" spans="1:7">
      <c r="B342" s="160" t="s">
        <v>2476</v>
      </c>
      <c r="C342" s="160" t="s">
        <v>2477</v>
      </c>
      <c r="D342" s="221"/>
      <c r="E342" s="221">
        <v>360</v>
      </c>
    </row>
    <row r="343" spans="1:7">
      <c r="B343" s="55" t="s">
        <v>2500</v>
      </c>
      <c r="C343" s="159" t="s">
        <v>2453</v>
      </c>
      <c r="D343" s="221">
        <v>8600</v>
      </c>
      <c r="E343" s="221"/>
    </row>
    <row r="344" spans="1:7">
      <c r="B344" s="160" t="s">
        <v>2498</v>
      </c>
      <c r="C344" s="160" t="s">
        <v>2480</v>
      </c>
      <c r="D344" s="221"/>
      <c r="E344" s="221">
        <v>8600</v>
      </c>
    </row>
    <row r="345" spans="1:7" ht="18">
      <c r="B345" s="394" t="s">
        <v>2481</v>
      </c>
      <c r="C345" s="394"/>
      <c r="D345" s="394"/>
      <c r="E345" s="394"/>
      <c r="F345" s="245">
        <f>SUM(E316:E344)</f>
        <v>243752.23999999996</v>
      </c>
    </row>
    <row r="347" spans="1:7">
      <c r="B347" s="398" t="s">
        <v>2482</v>
      </c>
      <c r="C347" s="398"/>
      <c r="D347" s="398"/>
      <c r="E347" s="398"/>
      <c r="F347" s="222"/>
    </row>
    <row r="348" spans="1:7" ht="16.5">
      <c r="A348" s="351">
        <v>43950</v>
      </c>
      <c r="B348" s="55" t="s">
        <v>2185</v>
      </c>
      <c r="C348" s="55" t="s">
        <v>2484</v>
      </c>
      <c r="D348" s="221">
        <f>13418.2*2</f>
        <v>26836.400000000001</v>
      </c>
      <c r="E348" s="221"/>
      <c r="F348" s="222" t="s">
        <v>2097</v>
      </c>
      <c r="G348" s="239" t="s">
        <v>2304</v>
      </c>
    </row>
    <row r="349" spans="1:7">
      <c r="B349" s="160" t="s">
        <v>2187</v>
      </c>
      <c r="C349" s="160" t="s">
        <v>2483</v>
      </c>
      <c r="D349" s="221"/>
      <c r="E349" s="221">
        <f>13418.2*2</f>
        <v>26836.400000000001</v>
      </c>
      <c r="F349" s="222" t="str">
        <f>+B347</f>
        <v>J20-56</v>
      </c>
    </row>
    <row r="350" spans="1:7" ht="18">
      <c r="B350" s="55"/>
      <c r="C350" s="272" t="s">
        <v>2485</v>
      </c>
      <c r="D350" s="221"/>
      <c r="E350" s="221"/>
      <c r="F350" s="222"/>
    </row>
    <row r="351" spans="1:7" ht="18">
      <c r="C351" s="272" t="s">
        <v>2486</v>
      </c>
    </row>
    <row r="353" spans="1:8" ht="16.5">
      <c r="B353" s="397" t="s">
        <v>2559</v>
      </c>
      <c r="C353" s="397"/>
      <c r="D353" s="397"/>
      <c r="E353" s="397"/>
      <c r="F353" s="222"/>
    </row>
    <row r="354" spans="1:8" ht="16.5">
      <c r="A354" s="351">
        <v>43950</v>
      </c>
      <c r="B354" s="55" t="s">
        <v>2144</v>
      </c>
      <c r="C354" s="55" t="s">
        <v>2288</v>
      </c>
      <c r="D354" s="221">
        <v>26000</v>
      </c>
      <c r="E354" s="221"/>
      <c r="F354" s="222" t="s">
        <v>2285</v>
      </c>
      <c r="G354" s="239" t="s">
        <v>2304</v>
      </c>
    </row>
    <row r="355" spans="1:8">
      <c r="B355" s="160" t="s">
        <v>2312</v>
      </c>
      <c r="C355" s="160" t="s">
        <v>2489</v>
      </c>
      <c r="D355" s="83" t="s">
        <v>24</v>
      </c>
      <c r="E355" s="221">
        <v>26000</v>
      </c>
      <c r="F355" s="222" t="s">
        <v>2487</v>
      </c>
    </row>
    <row r="356" spans="1:8" ht="18">
      <c r="B356" s="55"/>
      <c r="C356" s="272" t="s">
        <v>2490</v>
      </c>
      <c r="D356" s="221" t="s">
        <v>24</v>
      </c>
      <c r="E356" s="221"/>
      <c r="F356" s="222"/>
    </row>
    <row r="358" spans="1:8" ht="16.5">
      <c r="B358" s="397" t="s">
        <v>2560</v>
      </c>
      <c r="C358" s="397"/>
      <c r="D358" s="397"/>
      <c r="E358" s="397"/>
      <c r="F358" s="222"/>
    </row>
    <row r="359" spans="1:8" ht="16.5">
      <c r="A359" s="351">
        <v>43950</v>
      </c>
      <c r="B359" s="55" t="s">
        <v>2144</v>
      </c>
      <c r="C359" s="55" t="s">
        <v>2288</v>
      </c>
      <c r="D359" s="221">
        <v>18000</v>
      </c>
      <c r="E359" s="221"/>
      <c r="F359" s="222" t="s">
        <v>2285</v>
      </c>
      <c r="G359" s="239" t="s">
        <v>2304</v>
      </c>
    </row>
    <row r="360" spans="1:8">
      <c r="B360" s="160" t="s">
        <v>2290</v>
      </c>
      <c r="C360" s="160" t="s">
        <v>2291</v>
      </c>
      <c r="D360" s="83" t="s">
        <v>24</v>
      </c>
      <c r="E360" s="221">
        <v>18000</v>
      </c>
      <c r="F360" s="222" t="s">
        <v>2491</v>
      </c>
    </row>
    <row r="361" spans="1:8" ht="18">
      <c r="B361" s="55"/>
      <c r="C361" s="272" t="s">
        <v>2492</v>
      </c>
      <c r="D361" s="221" t="s">
        <v>24</v>
      </c>
      <c r="E361" s="221"/>
      <c r="F361" s="222"/>
    </row>
    <row r="363" spans="1:8" ht="18">
      <c r="B363" s="402" t="s">
        <v>2494</v>
      </c>
      <c r="C363" s="402"/>
      <c r="D363" s="402"/>
      <c r="E363" s="402"/>
    </row>
    <row r="365" spans="1:8">
      <c r="B365" s="398" t="s">
        <v>2504</v>
      </c>
      <c r="C365" s="398"/>
      <c r="D365" s="398"/>
      <c r="E365" s="398"/>
    </row>
    <row r="366" spans="1:8">
      <c r="A366" s="351">
        <v>43950</v>
      </c>
      <c r="B366" s="55" t="s">
        <v>2436</v>
      </c>
      <c r="C366" s="55" t="s">
        <v>2437</v>
      </c>
      <c r="D366" s="83">
        <v>144.44999999999999</v>
      </c>
      <c r="F366" s="222" t="s">
        <v>2097</v>
      </c>
    </row>
    <row r="367" spans="1:8" ht="16.5">
      <c r="B367" s="160" t="s">
        <v>2434</v>
      </c>
      <c r="C367" s="160" t="s">
        <v>2435</v>
      </c>
      <c r="E367" s="83">
        <v>144.44999999999999</v>
      </c>
      <c r="F367" s="222" t="s">
        <v>2504</v>
      </c>
      <c r="G367" s="239" t="s">
        <v>2304</v>
      </c>
      <c r="H367" s="120">
        <v>47</v>
      </c>
    </row>
    <row r="368" spans="1:8" ht="18">
      <c r="C368" s="394" t="s">
        <v>2481</v>
      </c>
      <c r="D368" s="394"/>
      <c r="E368" s="394"/>
    </row>
    <row r="370" spans="1:8">
      <c r="B370" s="398" t="s">
        <v>2505</v>
      </c>
      <c r="C370" s="398"/>
      <c r="D370" s="398"/>
      <c r="E370" s="398"/>
    </row>
    <row r="371" spans="1:8">
      <c r="A371" s="351">
        <v>43880</v>
      </c>
      <c r="B371" s="55" t="s">
        <v>2506</v>
      </c>
      <c r="C371" s="55" t="s">
        <v>2507</v>
      </c>
      <c r="D371" s="83">
        <v>265</v>
      </c>
      <c r="F371" s="222" t="s">
        <v>2097</v>
      </c>
    </row>
    <row r="372" spans="1:8" ht="16.5">
      <c r="B372" s="160" t="s">
        <v>2508</v>
      </c>
      <c r="C372" s="160" t="s">
        <v>2507</v>
      </c>
      <c r="E372" s="83">
        <v>265</v>
      </c>
      <c r="F372" s="222" t="str">
        <f>+B370</f>
        <v>J20-61</v>
      </c>
      <c r="G372" s="239" t="s">
        <v>2304</v>
      </c>
      <c r="H372" s="120">
        <v>48</v>
      </c>
    </row>
    <row r="373" spans="1:8" ht="18">
      <c r="C373" s="272" t="s">
        <v>498</v>
      </c>
    </row>
    <row r="375" spans="1:8" ht="18">
      <c r="B375" s="394" t="s">
        <v>2509</v>
      </c>
      <c r="C375" s="394"/>
      <c r="D375" s="394"/>
      <c r="E375" s="394"/>
    </row>
    <row r="376" spans="1:8" ht="16.5">
      <c r="A376" s="351">
        <v>43845</v>
      </c>
      <c r="B376" s="55" t="s">
        <v>2510</v>
      </c>
      <c r="C376" s="55" t="s">
        <v>2511</v>
      </c>
      <c r="D376" s="83">
        <v>86.11</v>
      </c>
      <c r="F376" s="222" t="s">
        <v>2097</v>
      </c>
      <c r="G376" s="239" t="s">
        <v>2304</v>
      </c>
      <c r="H376" s="120">
        <v>49</v>
      </c>
    </row>
    <row r="377" spans="1:8">
      <c r="B377" s="160" t="s">
        <v>2512</v>
      </c>
      <c r="C377" s="160" t="s">
        <v>2511</v>
      </c>
      <c r="E377" s="83">
        <v>86.11</v>
      </c>
      <c r="F377" s="222" t="str">
        <f>+B375</f>
        <v>J20-62</v>
      </c>
    </row>
    <row r="378" spans="1:8" ht="18">
      <c r="C378" s="272" t="s">
        <v>498</v>
      </c>
    </row>
    <row r="381" spans="1:8" ht="18">
      <c r="B381" s="394" t="s">
        <v>2513</v>
      </c>
      <c r="C381" s="394"/>
      <c r="D381" s="394"/>
      <c r="E381" s="394"/>
    </row>
    <row r="382" spans="1:8" ht="16.5">
      <c r="A382" s="351">
        <v>43830</v>
      </c>
      <c r="B382" s="55" t="s">
        <v>2514</v>
      </c>
      <c r="C382" s="55" t="s">
        <v>2515</v>
      </c>
      <c r="D382" s="83">
        <v>12.97</v>
      </c>
      <c r="F382" s="222" t="s">
        <v>2097</v>
      </c>
      <c r="G382" s="239" t="s">
        <v>2304</v>
      </c>
      <c r="H382" s="120">
        <v>50</v>
      </c>
    </row>
    <row r="383" spans="1:8">
      <c r="B383" s="160" t="s">
        <v>2516</v>
      </c>
      <c r="C383" s="160" t="s">
        <v>2517</v>
      </c>
      <c r="E383" s="83">
        <v>12.97</v>
      </c>
      <c r="F383" s="222" t="str">
        <f>+B381</f>
        <v>J20-63</v>
      </c>
    </row>
    <row r="384" spans="1:8" ht="18">
      <c r="C384" s="272" t="s">
        <v>498</v>
      </c>
    </row>
    <row r="386" spans="1:8" ht="18">
      <c r="B386" s="394" t="s">
        <v>2518</v>
      </c>
      <c r="C386" s="394"/>
      <c r="D386" s="394"/>
      <c r="E386" s="394"/>
    </row>
    <row r="387" spans="1:8" ht="16.5">
      <c r="A387" s="351">
        <v>43830</v>
      </c>
      <c r="B387" s="55" t="s">
        <v>2514</v>
      </c>
      <c r="C387" s="55" t="s">
        <v>2515</v>
      </c>
      <c r="D387" s="83">
        <v>71.959999999999994</v>
      </c>
      <c r="F387" s="222" t="s">
        <v>2097</v>
      </c>
      <c r="G387" s="239" t="s">
        <v>2304</v>
      </c>
      <c r="H387" s="120">
        <v>51</v>
      </c>
    </row>
    <row r="388" spans="1:8">
      <c r="B388" s="160" t="s">
        <v>2516</v>
      </c>
      <c r="C388" s="160" t="s">
        <v>2517</v>
      </c>
      <c r="E388" s="83">
        <v>71.959999999999994</v>
      </c>
      <c r="F388" s="222" t="str">
        <f>+B386</f>
        <v>J20-64</v>
      </c>
    </row>
    <row r="389" spans="1:8" ht="18">
      <c r="C389" s="272" t="s">
        <v>498</v>
      </c>
    </row>
    <row r="391" spans="1:8" ht="18">
      <c r="B391" s="394" t="s">
        <v>2519</v>
      </c>
      <c r="C391" s="394"/>
      <c r="D391" s="394"/>
      <c r="E391" s="394"/>
    </row>
    <row r="392" spans="1:8" ht="16.5">
      <c r="A392" s="351">
        <v>43677</v>
      </c>
      <c r="B392" s="55" t="s">
        <v>2520</v>
      </c>
      <c r="C392" s="55" t="s">
        <v>2521</v>
      </c>
      <c r="D392" s="83">
        <v>180</v>
      </c>
      <c r="F392" s="222" t="s">
        <v>2097</v>
      </c>
      <c r="G392" s="239" t="s">
        <v>2304</v>
      </c>
      <c r="H392" s="120">
        <v>52</v>
      </c>
    </row>
    <row r="393" spans="1:8">
      <c r="B393" s="160" t="s">
        <v>2516</v>
      </c>
      <c r="C393" s="160" t="s">
        <v>2517</v>
      </c>
      <c r="E393" s="83">
        <v>180</v>
      </c>
      <c r="F393" s="222" t="str">
        <f>+B391</f>
        <v>J20-65</v>
      </c>
    </row>
    <row r="394" spans="1:8" ht="18">
      <c r="C394" s="272" t="s">
        <v>498</v>
      </c>
    </row>
    <row r="396" spans="1:8" ht="18">
      <c r="B396" s="394" t="s">
        <v>2522</v>
      </c>
      <c r="C396" s="394"/>
      <c r="D396" s="394"/>
      <c r="E396" s="394"/>
    </row>
    <row r="397" spans="1:8" ht="16.5">
      <c r="A397" s="351">
        <v>43810</v>
      </c>
      <c r="B397" s="55" t="s">
        <v>2523</v>
      </c>
      <c r="C397" s="55" t="s">
        <v>2524</v>
      </c>
      <c r="D397" s="83">
        <v>1085.47</v>
      </c>
      <c r="F397" s="222" t="s">
        <v>2097</v>
      </c>
      <c r="G397" s="239" t="s">
        <v>2304</v>
      </c>
      <c r="H397" s="120">
        <v>53</v>
      </c>
    </row>
    <row r="398" spans="1:8">
      <c r="B398" s="160" t="s">
        <v>2525</v>
      </c>
      <c r="C398" s="160" t="s">
        <v>2526</v>
      </c>
      <c r="E398" s="83">
        <v>1085.47</v>
      </c>
      <c r="F398" s="222" t="str">
        <f>+B396</f>
        <v>J20-66</v>
      </c>
    </row>
    <row r="399" spans="1:8" ht="18">
      <c r="C399" s="272" t="s">
        <v>498</v>
      </c>
    </row>
    <row r="401" spans="1:8" ht="18">
      <c r="B401" s="402" t="s">
        <v>2533</v>
      </c>
      <c r="C401" s="402"/>
      <c r="D401" s="402"/>
      <c r="E401" s="402"/>
    </row>
    <row r="403" spans="1:8" ht="18">
      <c r="B403" s="394" t="s">
        <v>2536</v>
      </c>
      <c r="C403" s="394"/>
      <c r="D403" s="394"/>
      <c r="E403" s="394"/>
    </row>
    <row r="404" spans="1:8" ht="16.5">
      <c r="A404" s="351">
        <v>43922</v>
      </c>
      <c r="B404" s="55" t="s">
        <v>2241</v>
      </c>
      <c r="C404" s="55" t="s">
        <v>2537</v>
      </c>
      <c r="D404" s="83">
        <v>5400</v>
      </c>
      <c r="F404" s="222" t="s">
        <v>2097</v>
      </c>
      <c r="G404" s="239" t="s">
        <v>2304</v>
      </c>
      <c r="H404" s="120">
        <v>54</v>
      </c>
    </row>
    <row r="405" spans="1:8">
      <c r="B405" s="160" t="s">
        <v>2538</v>
      </c>
      <c r="C405" s="160" t="s">
        <v>2539</v>
      </c>
      <c r="E405" s="83">
        <v>5400</v>
      </c>
      <c r="F405" s="222" t="str">
        <f>+B403</f>
        <v>J20-68</v>
      </c>
    </row>
    <row r="406" spans="1:8" ht="18">
      <c r="C406" s="272" t="s">
        <v>2540</v>
      </c>
    </row>
    <row r="408" spans="1:8" ht="18">
      <c r="B408" s="394" t="s">
        <v>2541</v>
      </c>
      <c r="C408" s="394"/>
      <c r="D408" s="394"/>
      <c r="E408" s="394"/>
    </row>
    <row r="409" spans="1:8" ht="16.5">
      <c r="A409" s="351">
        <v>43952</v>
      </c>
      <c r="B409" s="55" t="s">
        <v>2542</v>
      </c>
      <c r="C409" s="55" t="s">
        <v>2543</v>
      </c>
      <c r="D409" s="83">
        <v>402.6</v>
      </c>
      <c r="F409" s="222" t="s">
        <v>2546</v>
      </c>
      <c r="G409" s="239" t="s">
        <v>2304</v>
      </c>
      <c r="H409" s="120">
        <v>55</v>
      </c>
    </row>
    <row r="410" spans="1:8">
      <c r="B410" s="160" t="s">
        <v>2544</v>
      </c>
      <c r="C410" s="160" t="s">
        <v>2545</v>
      </c>
      <c r="E410" s="83">
        <v>402.6</v>
      </c>
      <c r="F410" s="222" t="str">
        <f>+B408</f>
        <v>J20-69</v>
      </c>
    </row>
    <row r="411" spans="1:8" ht="18">
      <c r="C411" s="272" t="s">
        <v>24</v>
      </c>
    </row>
    <row r="413" spans="1:8" ht="18">
      <c r="B413" s="394" t="s">
        <v>2547</v>
      </c>
      <c r="C413" s="394"/>
      <c r="D413" s="394"/>
      <c r="E413" s="394"/>
    </row>
    <row r="414" spans="1:8" ht="16.5">
      <c r="A414" s="351">
        <v>43810</v>
      </c>
      <c r="B414" s="55" t="s">
        <v>2553</v>
      </c>
      <c r="C414" s="55" t="s">
        <v>2548</v>
      </c>
      <c r="D414" s="83">
        <v>1085.47</v>
      </c>
      <c r="F414" s="222" t="s">
        <v>2097</v>
      </c>
      <c r="G414" s="239" t="s">
        <v>2304</v>
      </c>
      <c r="H414" s="120">
        <v>56</v>
      </c>
    </row>
    <row r="415" spans="1:8">
      <c r="B415" s="160" t="s">
        <v>2554</v>
      </c>
      <c r="C415" s="160" t="s">
        <v>2551</v>
      </c>
      <c r="E415" s="83">
        <v>1085.47</v>
      </c>
      <c r="F415" s="222" t="str">
        <f>+B413</f>
        <v>J20-70</v>
      </c>
    </row>
    <row r="416" spans="1:8" ht="18">
      <c r="C416" s="272" t="s">
        <v>2549</v>
      </c>
    </row>
    <row r="418" spans="1:8" ht="18">
      <c r="B418" s="394" t="s">
        <v>2550</v>
      </c>
      <c r="C418" s="394"/>
      <c r="D418" s="394"/>
      <c r="E418" s="394"/>
    </row>
    <row r="419" spans="1:8" ht="16.5">
      <c r="A419" s="351">
        <v>43908</v>
      </c>
      <c r="B419" s="55" t="s">
        <v>2553</v>
      </c>
      <c r="C419" s="55" t="s">
        <v>2548</v>
      </c>
      <c r="D419" s="83">
        <v>11295.6</v>
      </c>
      <c r="F419" s="222" t="s">
        <v>2097</v>
      </c>
      <c r="G419" s="239" t="s">
        <v>2304</v>
      </c>
      <c r="H419" s="120">
        <v>57</v>
      </c>
    </row>
    <row r="420" spans="1:8">
      <c r="B420" s="160" t="s">
        <v>2554</v>
      </c>
      <c r="C420" s="160" t="s">
        <v>2551</v>
      </c>
      <c r="E420" s="83">
        <v>11295.6</v>
      </c>
      <c r="F420" s="222" t="str">
        <f>+B418</f>
        <v>J20-71</v>
      </c>
    </row>
    <row r="421" spans="1:8">
      <c r="C421" s="251" t="s">
        <v>2552</v>
      </c>
    </row>
    <row r="423" spans="1:8" ht="18">
      <c r="C423" s="254" t="s">
        <v>2558</v>
      </c>
      <c r="D423" s="252"/>
      <c r="E423" s="252"/>
      <c r="F423" s="253"/>
    </row>
    <row r="424" spans="1:8" ht="16.5">
      <c r="A424" s="351">
        <v>43992</v>
      </c>
      <c r="B424" s="55" t="s">
        <v>2144</v>
      </c>
      <c r="C424" s="55" t="s">
        <v>2288</v>
      </c>
      <c r="D424" s="221">
        <v>10966</v>
      </c>
      <c r="E424" s="221"/>
      <c r="F424" s="222" t="s">
        <v>2285</v>
      </c>
      <c r="G424" s="239" t="s">
        <v>2304</v>
      </c>
      <c r="H424" s="120" t="s">
        <v>24</v>
      </c>
    </row>
    <row r="425" spans="1:8">
      <c r="B425" s="160" t="s">
        <v>2556</v>
      </c>
      <c r="C425" s="160" t="s">
        <v>2787</v>
      </c>
      <c r="D425" s="83" t="s">
        <v>24</v>
      </c>
      <c r="E425" s="221">
        <v>10966</v>
      </c>
      <c r="F425" s="222" t="s">
        <v>2555</v>
      </c>
    </row>
    <row r="426" spans="1:8" ht="18">
      <c r="B426" s="55"/>
      <c r="C426" s="272" t="s">
        <v>2557</v>
      </c>
      <c r="D426" s="221" t="s">
        <v>24</v>
      </c>
      <c r="E426" s="221"/>
      <c r="F426" s="222"/>
    </row>
    <row r="428" spans="1:8" ht="16.5">
      <c r="B428" s="396" t="s">
        <v>2576</v>
      </c>
      <c r="C428" s="396"/>
      <c r="D428" s="396"/>
      <c r="E428" s="396"/>
    </row>
    <row r="430" spans="1:8">
      <c r="A430" s="351" t="s">
        <v>24</v>
      </c>
    </row>
    <row r="431" spans="1:8" ht="18">
      <c r="B431" s="394" t="s">
        <v>2577</v>
      </c>
      <c r="C431" s="394"/>
      <c r="D431" s="394"/>
      <c r="E431" s="394"/>
      <c r="F431" s="253"/>
    </row>
    <row r="432" spans="1:8">
      <c r="A432" s="351">
        <v>44006</v>
      </c>
      <c r="B432" s="55" t="s">
        <v>2578</v>
      </c>
      <c r="C432" s="55" t="s">
        <v>2579</v>
      </c>
      <c r="D432" s="221">
        <v>14915.07</v>
      </c>
      <c r="E432" s="221"/>
      <c r="F432" s="222" t="s">
        <v>2097</v>
      </c>
    </row>
    <row r="433" spans="1:8">
      <c r="B433" s="160" t="s">
        <v>2580</v>
      </c>
      <c r="C433" s="160" t="s">
        <v>2581</v>
      </c>
      <c r="D433" s="83" t="s">
        <v>24</v>
      </c>
      <c r="E433" s="221">
        <v>14915.07</v>
      </c>
      <c r="F433" s="222" t="str">
        <f>+B431</f>
        <v>J20-75</v>
      </c>
    </row>
    <row r="434" spans="1:8" ht="18">
      <c r="B434" s="55"/>
      <c r="C434" s="272" t="s">
        <v>2582</v>
      </c>
      <c r="D434" s="221" t="s">
        <v>24</v>
      </c>
      <c r="E434" s="221"/>
      <c r="F434" s="222"/>
    </row>
    <row r="436" spans="1:8" ht="18">
      <c r="B436" s="394" t="s">
        <v>2585</v>
      </c>
      <c r="C436" s="394"/>
      <c r="D436" s="394"/>
      <c r="E436" s="394"/>
      <c r="F436" s="222"/>
    </row>
    <row r="437" spans="1:8">
      <c r="A437" s="351">
        <v>43978</v>
      </c>
      <c r="B437" s="55" t="s">
        <v>2253</v>
      </c>
      <c r="C437" s="55" t="s">
        <v>2254</v>
      </c>
      <c r="D437" s="221">
        <v>228076.13</v>
      </c>
      <c r="E437" s="221"/>
      <c r="F437" s="222" t="s">
        <v>2097</v>
      </c>
    </row>
    <row r="438" spans="1:8">
      <c r="B438" s="160" t="s">
        <v>2255</v>
      </c>
      <c r="C438" s="160" t="s">
        <v>2256</v>
      </c>
      <c r="D438" s="221"/>
      <c r="E438" s="221">
        <v>228076.13</v>
      </c>
      <c r="F438" s="222" t="str">
        <f>+B436</f>
        <v>J20-76</v>
      </c>
    </row>
    <row r="439" spans="1:8" ht="18">
      <c r="B439" s="55"/>
      <c r="C439" s="269" t="s">
        <v>2586</v>
      </c>
      <c r="D439" s="221"/>
      <c r="E439" s="221"/>
      <c r="F439" s="222"/>
    </row>
    <row r="441" spans="1:8" ht="18">
      <c r="B441" s="394" t="s">
        <v>2587</v>
      </c>
      <c r="C441" s="394"/>
      <c r="D441" s="394"/>
      <c r="E441" s="394"/>
      <c r="F441" s="222"/>
    </row>
    <row r="442" spans="1:8" ht="16.5">
      <c r="A442" s="361">
        <v>43957</v>
      </c>
      <c r="B442" s="55" t="s">
        <v>2588</v>
      </c>
      <c r="C442" s="55" t="s">
        <v>2589</v>
      </c>
      <c r="D442" s="221">
        <v>6675</v>
      </c>
      <c r="E442" s="221"/>
      <c r="F442" s="222" t="s">
        <v>2097</v>
      </c>
      <c r="G442" s="239" t="s">
        <v>2304</v>
      </c>
    </row>
    <row r="443" spans="1:8" ht="16.5">
      <c r="B443" s="160" t="s">
        <v>2590</v>
      </c>
      <c r="C443" s="160" t="s">
        <v>2591</v>
      </c>
      <c r="D443" s="221"/>
      <c r="E443" s="221">
        <v>6675</v>
      </c>
      <c r="F443" s="222" t="str">
        <f>+B441</f>
        <v>J20-77</v>
      </c>
      <c r="G443" s="239" t="s">
        <v>2304</v>
      </c>
    </row>
    <row r="444" spans="1:8" ht="18">
      <c r="B444" s="55"/>
      <c r="C444" s="269" t="s">
        <v>2592</v>
      </c>
      <c r="D444" s="221"/>
      <c r="E444" s="221"/>
      <c r="F444" s="222"/>
    </row>
    <row r="446" spans="1:8" ht="18">
      <c r="B446" s="394" t="s">
        <v>2594</v>
      </c>
      <c r="C446" s="394"/>
      <c r="D446" s="394"/>
      <c r="E446" s="394"/>
    </row>
    <row r="447" spans="1:8" ht="16.5">
      <c r="A447" s="351">
        <v>44012</v>
      </c>
      <c r="B447" s="55" t="s">
        <v>2608</v>
      </c>
      <c r="C447" s="55" t="s">
        <v>2595</v>
      </c>
      <c r="D447" s="221">
        <v>3014</v>
      </c>
      <c r="E447" s="221"/>
      <c r="F447" s="222" t="s">
        <v>2097</v>
      </c>
      <c r="G447" s="239" t="s">
        <v>2304</v>
      </c>
      <c r="H447" s="120">
        <v>64</v>
      </c>
    </row>
    <row r="448" spans="1:8" ht="16.5">
      <c r="B448" s="160" t="s">
        <v>2596</v>
      </c>
      <c r="C448" s="160" t="s">
        <v>2599</v>
      </c>
      <c r="D448" s="221"/>
      <c r="E448" s="221">
        <v>3014</v>
      </c>
      <c r="G448" s="239" t="s">
        <v>2304</v>
      </c>
    </row>
    <row r="449" spans="2:9" ht="16.5">
      <c r="B449" s="55" t="s">
        <v>2608</v>
      </c>
      <c r="C449" s="55" t="s">
        <v>2595</v>
      </c>
      <c r="D449" s="221">
        <v>255</v>
      </c>
      <c r="E449" s="221"/>
      <c r="G449" s="239" t="s">
        <v>2304</v>
      </c>
    </row>
    <row r="450" spans="2:9" ht="16.5">
      <c r="B450" s="160" t="s">
        <v>2596</v>
      </c>
      <c r="C450" s="160" t="s">
        <v>2599</v>
      </c>
      <c r="D450" s="221"/>
      <c r="E450" s="221">
        <v>255</v>
      </c>
      <c r="G450" s="239" t="s">
        <v>2304</v>
      </c>
      <c r="I450" s="282">
        <f>SUM(E448:E450)</f>
        <v>3269</v>
      </c>
    </row>
    <row r="451" spans="2:9">
      <c r="B451" s="160"/>
      <c r="C451" s="160"/>
      <c r="D451" s="221"/>
      <c r="E451" s="221"/>
      <c r="I451" s="282"/>
    </row>
    <row r="452" spans="2:9" ht="16.5">
      <c r="B452" s="55" t="s">
        <v>2608</v>
      </c>
      <c r="C452" s="55" t="s">
        <v>2595</v>
      </c>
      <c r="D452" s="221">
        <v>71.959999999999994</v>
      </c>
      <c r="E452" s="221"/>
      <c r="G452" s="239" t="s">
        <v>2304</v>
      </c>
      <c r="H452" s="120">
        <v>65</v>
      </c>
      <c r="I452" s="282"/>
    </row>
    <row r="453" spans="2:9" ht="16.5">
      <c r="B453" s="160" t="s">
        <v>2598</v>
      </c>
      <c r="C453" s="160" t="s">
        <v>2597</v>
      </c>
      <c r="D453" s="221"/>
      <c r="E453" s="221">
        <v>71.959999999999994</v>
      </c>
      <c r="G453" s="239" t="s">
        <v>2304</v>
      </c>
      <c r="I453" s="282"/>
    </row>
    <row r="454" spans="2:9" ht="16.5">
      <c r="B454" s="55" t="s">
        <v>2608</v>
      </c>
      <c r="C454" s="55" t="s">
        <v>2595</v>
      </c>
      <c r="D454" s="221">
        <v>719</v>
      </c>
      <c r="E454" s="221"/>
      <c r="G454" s="239" t="s">
        <v>2304</v>
      </c>
      <c r="I454" s="282"/>
    </row>
    <row r="455" spans="2:9" ht="16.5">
      <c r="B455" s="160" t="s">
        <v>2600</v>
      </c>
      <c r="C455" s="160" t="s">
        <v>2597</v>
      </c>
      <c r="D455" s="221"/>
      <c r="E455" s="221">
        <v>719</v>
      </c>
      <c r="G455" s="239" t="s">
        <v>2304</v>
      </c>
      <c r="I455" s="282"/>
    </row>
    <row r="456" spans="2:9" ht="16.5">
      <c r="B456" s="55" t="s">
        <v>2608</v>
      </c>
      <c r="C456" s="55" t="s">
        <v>2595</v>
      </c>
      <c r="D456" s="221">
        <v>1709.88</v>
      </c>
      <c r="E456" s="221"/>
      <c r="G456" s="239" t="s">
        <v>2304</v>
      </c>
      <c r="I456" s="282"/>
    </row>
    <row r="457" spans="2:9" ht="16.5">
      <c r="B457" s="160" t="s">
        <v>2600</v>
      </c>
      <c r="C457" s="160" t="s">
        <v>2597</v>
      </c>
      <c r="D457" s="221"/>
      <c r="E457" s="221">
        <v>1709.88</v>
      </c>
      <c r="G457" s="239" t="s">
        <v>2304</v>
      </c>
      <c r="I457" s="282"/>
    </row>
    <row r="458" spans="2:9" ht="16.5">
      <c r="B458" s="55" t="s">
        <v>2608</v>
      </c>
      <c r="C458" s="55" t="s">
        <v>2595</v>
      </c>
      <c r="D458" s="221">
        <v>531.6</v>
      </c>
      <c r="E458" s="221"/>
      <c r="G458" s="239" t="s">
        <v>2304</v>
      </c>
      <c r="I458" s="282"/>
    </row>
    <row r="459" spans="2:9" ht="16.5">
      <c r="B459" s="160" t="s">
        <v>2600</v>
      </c>
      <c r="C459" s="160" t="s">
        <v>2597</v>
      </c>
      <c r="D459" s="221"/>
      <c r="E459" s="221">
        <v>531.6</v>
      </c>
      <c r="G459" s="239" t="s">
        <v>2304</v>
      </c>
      <c r="I459" s="282"/>
    </row>
    <row r="460" spans="2:9" ht="16.5">
      <c r="B460" s="55" t="s">
        <v>2608</v>
      </c>
      <c r="C460" s="55" t="s">
        <v>2595</v>
      </c>
      <c r="D460" s="221">
        <v>585.98</v>
      </c>
      <c r="E460" s="221"/>
      <c r="G460" s="239" t="s">
        <v>2304</v>
      </c>
      <c r="I460" s="282"/>
    </row>
    <row r="461" spans="2:9" ht="16.5">
      <c r="B461" s="160" t="s">
        <v>2600</v>
      </c>
      <c r="C461" s="160" t="s">
        <v>2597</v>
      </c>
      <c r="D461" s="221"/>
      <c r="E461" s="221">
        <v>585.98</v>
      </c>
      <c r="G461" s="239" t="s">
        <v>2304</v>
      </c>
      <c r="I461" s="282">
        <f>SUM(E453:E461)</f>
        <v>3618.42</v>
      </c>
    </row>
    <row r="462" spans="2:9">
      <c r="B462" s="55"/>
      <c r="C462" s="55"/>
      <c r="D462" s="221"/>
      <c r="E462" s="221"/>
      <c r="I462" s="282"/>
    </row>
    <row r="463" spans="2:9" ht="16.5">
      <c r="B463" s="55" t="s">
        <v>2608</v>
      </c>
      <c r="C463" s="55" t="s">
        <v>2595</v>
      </c>
      <c r="D463" s="221">
        <v>10.18</v>
      </c>
      <c r="E463" s="221"/>
      <c r="G463" s="239" t="s">
        <v>2304</v>
      </c>
      <c r="I463" s="282"/>
    </row>
    <row r="464" spans="2:9" ht="16.5">
      <c r="B464" s="160" t="s">
        <v>2601</v>
      </c>
      <c r="C464" s="160" t="s">
        <v>2602</v>
      </c>
      <c r="D464" s="221"/>
      <c r="E464" s="221">
        <v>10.18</v>
      </c>
      <c r="G464" s="239" t="s">
        <v>2304</v>
      </c>
      <c r="I464" s="282">
        <f>+E464</f>
        <v>10.18</v>
      </c>
    </row>
    <row r="465" spans="2:9">
      <c r="B465" s="55"/>
      <c r="C465" s="55"/>
      <c r="D465" s="221"/>
      <c r="E465" s="221"/>
      <c r="I465" s="282"/>
    </row>
    <row r="466" spans="2:9" ht="16.5">
      <c r="B466" s="55" t="s">
        <v>2608</v>
      </c>
      <c r="C466" s="55" t="s">
        <v>2595</v>
      </c>
      <c r="D466" s="221">
        <v>9.09</v>
      </c>
      <c r="E466" s="221"/>
      <c r="G466" s="239" t="s">
        <v>2304</v>
      </c>
      <c r="I466" s="282"/>
    </row>
    <row r="467" spans="2:9" ht="16.5">
      <c r="B467" s="160" t="s">
        <v>2601</v>
      </c>
      <c r="C467" s="160" t="s">
        <v>2602</v>
      </c>
      <c r="D467" s="221"/>
      <c r="E467" s="221">
        <v>9.09</v>
      </c>
      <c r="G467" s="239" t="s">
        <v>2304</v>
      </c>
      <c r="I467" s="282">
        <f>+E467</f>
        <v>9.09</v>
      </c>
    </row>
    <row r="468" spans="2:9">
      <c r="B468" s="55"/>
      <c r="C468" s="55"/>
      <c r="D468" s="221"/>
      <c r="E468" s="221"/>
      <c r="I468" s="282"/>
    </row>
    <row r="469" spans="2:9" ht="16.5">
      <c r="B469" s="55" t="s">
        <v>2608</v>
      </c>
      <c r="C469" s="55" t="s">
        <v>2595</v>
      </c>
      <c r="D469" s="221">
        <v>1151.1199999999999</v>
      </c>
      <c r="E469" s="221"/>
      <c r="G469" s="239" t="s">
        <v>2304</v>
      </c>
      <c r="I469" s="282"/>
    </row>
    <row r="470" spans="2:9" ht="16.5">
      <c r="B470" s="160" t="s">
        <v>2603</v>
      </c>
      <c r="C470" s="160" t="s">
        <v>2604</v>
      </c>
      <c r="D470" s="221"/>
      <c r="E470" s="221">
        <v>1151.1199999999999</v>
      </c>
      <c r="G470" s="239" t="s">
        <v>2304</v>
      </c>
      <c r="I470" s="282">
        <f>+E470</f>
        <v>1151.1199999999999</v>
      </c>
    </row>
    <row r="471" spans="2:9">
      <c r="I471" s="282"/>
    </row>
    <row r="472" spans="2:9" ht="16.5">
      <c r="B472" s="55" t="s">
        <v>2608</v>
      </c>
      <c r="C472" s="55" t="s">
        <v>2595</v>
      </c>
      <c r="D472" s="221">
        <v>313.2</v>
      </c>
      <c r="E472" s="221"/>
      <c r="G472" s="239" t="s">
        <v>2304</v>
      </c>
      <c r="I472" s="282"/>
    </row>
    <row r="473" spans="2:9" ht="16.5">
      <c r="B473" s="160" t="s">
        <v>2603</v>
      </c>
      <c r="C473" s="160" t="s">
        <v>2604</v>
      </c>
      <c r="D473" s="221"/>
      <c r="E473" s="221">
        <v>313.2</v>
      </c>
      <c r="G473" s="239" t="s">
        <v>2304</v>
      </c>
      <c r="I473" s="282"/>
    </row>
    <row r="474" spans="2:9" ht="16.5">
      <c r="B474" s="55" t="s">
        <v>2608</v>
      </c>
      <c r="C474" s="55" t="s">
        <v>2595</v>
      </c>
      <c r="D474" s="221">
        <v>1090.08</v>
      </c>
      <c r="E474" s="221"/>
      <c r="G474" s="239" t="s">
        <v>2304</v>
      </c>
      <c r="I474" s="282"/>
    </row>
    <row r="475" spans="2:9" ht="16.5">
      <c r="B475" s="160" t="s">
        <v>2603</v>
      </c>
      <c r="C475" s="160" t="s">
        <v>2604</v>
      </c>
      <c r="D475" s="221"/>
      <c r="E475" s="221">
        <v>1090.08</v>
      </c>
      <c r="G475" s="239" t="s">
        <v>2304</v>
      </c>
      <c r="I475" s="282"/>
    </row>
    <row r="476" spans="2:9" ht="16.5">
      <c r="B476" s="55" t="s">
        <v>2608</v>
      </c>
      <c r="C476" s="55" t="s">
        <v>2595</v>
      </c>
      <c r="D476" s="221">
        <v>101.72</v>
      </c>
      <c r="E476" s="221"/>
      <c r="G476" s="239" t="s">
        <v>2304</v>
      </c>
      <c r="I476" s="282"/>
    </row>
    <row r="477" spans="2:9" ht="16.5">
      <c r="B477" s="160" t="s">
        <v>2603</v>
      </c>
      <c r="C477" s="160" t="s">
        <v>2604</v>
      </c>
      <c r="D477" s="221"/>
      <c r="E477" s="221">
        <v>101.72</v>
      </c>
      <c r="G477" s="239" t="s">
        <v>2304</v>
      </c>
      <c r="I477" s="282">
        <f>SUM(E473:E477)</f>
        <v>1505</v>
      </c>
    </row>
    <row r="478" spans="2:9" ht="16.5">
      <c r="G478" s="239" t="s">
        <v>2304</v>
      </c>
      <c r="I478" s="282"/>
    </row>
    <row r="479" spans="2:9" ht="16.5">
      <c r="B479" s="55" t="s">
        <v>2608</v>
      </c>
      <c r="C479" s="55" t="s">
        <v>2595</v>
      </c>
      <c r="D479" s="221">
        <v>24.78</v>
      </c>
      <c r="E479" s="221"/>
      <c r="G479" s="239" t="s">
        <v>2304</v>
      </c>
      <c r="I479" s="282"/>
    </row>
    <row r="480" spans="2:9" ht="16.5">
      <c r="B480" s="160" t="s">
        <v>2605</v>
      </c>
      <c r="C480" s="160" t="s">
        <v>2604</v>
      </c>
      <c r="D480" s="221"/>
      <c r="E480" s="221">
        <v>24.78</v>
      </c>
      <c r="G480" s="239" t="s">
        <v>2304</v>
      </c>
      <c r="I480" s="282">
        <f>+E480</f>
        <v>24.78</v>
      </c>
    </row>
    <row r="481" spans="2:9" ht="16.5">
      <c r="G481" s="239" t="s">
        <v>2304</v>
      </c>
      <c r="I481" s="282"/>
    </row>
    <row r="482" spans="2:9" ht="16.5">
      <c r="B482" s="55" t="s">
        <v>2608</v>
      </c>
      <c r="C482" s="55" t="s">
        <v>2595</v>
      </c>
      <c r="D482" s="221">
        <v>607.52</v>
      </c>
      <c r="E482" s="221"/>
      <c r="G482" s="239" t="s">
        <v>2304</v>
      </c>
      <c r="I482" s="282"/>
    </row>
    <row r="483" spans="2:9" ht="16.5">
      <c r="B483" s="160" t="s">
        <v>2605</v>
      </c>
      <c r="C483" s="160" t="s">
        <v>2604</v>
      </c>
      <c r="D483" s="221"/>
      <c r="E483" s="221">
        <v>607.52</v>
      </c>
      <c r="G483" s="239" t="s">
        <v>2304</v>
      </c>
      <c r="I483" s="282">
        <f>+E483</f>
        <v>607.52</v>
      </c>
    </row>
    <row r="484" spans="2:9" ht="16.5">
      <c r="G484" s="239" t="s">
        <v>2304</v>
      </c>
      <c r="I484" s="282"/>
    </row>
    <row r="485" spans="2:9" ht="16.5">
      <c r="B485" s="55" t="s">
        <v>2608</v>
      </c>
      <c r="C485" s="55" t="s">
        <v>2595</v>
      </c>
      <c r="D485" s="221">
        <v>349.2</v>
      </c>
      <c r="E485" s="221"/>
      <c r="G485" s="239" t="s">
        <v>2304</v>
      </c>
      <c r="I485" s="282"/>
    </row>
    <row r="486" spans="2:9" ht="16.5">
      <c r="B486" s="160" t="s">
        <v>2603</v>
      </c>
      <c r="C486" s="160" t="s">
        <v>2604</v>
      </c>
      <c r="D486" s="221"/>
      <c r="E486" s="221">
        <v>349.2</v>
      </c>
      <c r="G486" s="239" t="s">
        <v>2304</v>
      </c>
      <c r="I486" s="282">
        <f>+E486</f>
        <v>349.2</v>
      </c>
    </row>
    <row r="487" spans="2:9" ht="16.5">
      <c r="G487" s="239" t="s">
        <v>2304</v>
      </c>
      <c r="I487" s="282"/>
    </row>
    <row r="488" spans="2:9" ht="16.5">
      <c r="B488" s="55" t="s">
        <v>2608</v>
      </c>
      <c r="C488" s="55" t="s">
        <v>2595</v>
      </c>
      <c r="D488" s="221">
        <v>4859</v>
      </c>
      <c r="E488" s="221"/>
      <c r="G488" s="239" t="s">
        <v>2304</v>
      </c>
      <c r="I488" s="282"/>
    </row>
    <row r="489" spans="2:9" ht="16.5">
      <c r="B489" s="160" t="s">
        <v>2605</v>
      </c>
      <c r="C489" s="160" t="s">
        <v>2604</v>
      </c>
      <c r="D489" s="221"/>
      <c r="E489" s="221">
        <v>4859</v>
      </c>
      <c r="G489" s="239" t="s">
        <v>2304</v>
      </c>
      <c r="I489" s="282">
        <f>+E489</f>
        <v>4859</v>
      </c>
    </row>
    <row r="490" spans="2:9" ht="16.5">
      <c r="B490" s="55" t="s">
        <v>2608</v>
      </c>
      <c r="C490" s="55" t="s">
        <v>2595</v>
      </c>
      <c r="D490" s="221">
        <v>695.7</v>
      </c>
      <c r="E490" s="221"/>
      <c r="G490" s="239" t="s">
        <v>2304</v>
      </c>
      <c r="I490" s="282"/>
    </row>
    <row r="491" spans="2:9" ht="16.5">
      <c r="B491" s="160" t="s">
        <v>2603</v>
      </c>
      <c r="C491" s="160" t="s">
        <v>2604</v>
      </c>
      <c r="D491" s="221"/>
      <c r="E491" s="221">
        <v>695.7</v>
      </c>
      <c r="G491" s="239" t="s">
        <v>2304</v>
      </c>
      <c r="I491" s="282" t="s">
        <v>24</v>
      </c>
    </row>
    <row r="492" spans="2:9" ht="16.5">
      <c r="B492" s="55" t="s">
        <v>2608</v>
      </c>
      <c r="C492" s="55" t="s">
        <v>2595</v>
      </c>
      <c r="D492" s="221">
        <v>699.64</v>
      </c>
      <c r="E492" s="221"/>
      <c r="G492" s="239" t="s">
        <v>2304</v>
      </c>
      <c r="I492" s="282"/>
    </row>
    <row r="493" spans="2:9" ht="16.5">
      <c r="B493" s="160" t="s">
        <v>2603</v>
      </c>
      <c r="C493" s="160" t="s">
        <v>2604</v>
      </c>
      <c r="D493" s="221"/>
      <c r="E493" s="221">
        <v>699.64</v>
      </c>
      <c r="G493" s="239" t="s">
        <v>2304</v>
      </c>
      <c r="I493" s="282">
        <f>SUM(E491:E493)</f>
        <v>1395.3400000000001</v>
      </c>
    </row>
    <row r="494" spans="2:9" ht="18">
      <c r="C494" s="272" t="s">
        <v>2606</v>
      </c>
      <c r="E494" s="83" t="s">
        <v>24</v>
      </c>
      <c r="I494" s="277" t="s">
        <v>24</v>
      </c>
    </row>
    <row r="495" spans="2:9" ht="18">
      <c r="C495" s="275">
        <f>SUM(I450:I493)</f>
        <v>16798.650000000001</v>
      </c>
    </row>
    <row r="497" spans="1:6" ht="18">
      <c r="C497" s="272" t="s">
        <v>2607</v>
      </c>
    </row>
    <row r="498" spans="1:6">
      <c r="A498" s="351">
        <v>44012</v>
      </c>
      <c r="B498" s="55" t="s">
        <v>2608</v>
      </c>
      <c r="C498" s="55" t="s">
        <v>2595</v>
      </c>
      <c r="D498" s="221">
        <v>16.190000000000001</v>
      </c>
      <c r="E498" s="221"/>
      <c r="F498" s="222" t="s">
        <v>2097</v>
      </c>
    </row>
    <row r="499" spans="1:6">
      <c r="B499" s="160" t="s">
        <v>2609</v>
      </c>
      <c r="C499" s="160" t="s">
        <v>2610</v>
      </c>
      <c r="D499" s="221"/>
      <c r="E499" s="221">
        <v>16.190000000000001</v>
      </c>
    </row>
    <row r="500" spans="1:6">
      <c r="B500" s="55" t="s">
        <v>2608</v>
      </c>
      <c r="C500" s="55" t="s">
        <v>2595</v>
      </c>
      <c r="D500" s="221">
        <v>1976.56</v>
      </c>
      <c r="E500" s="221"/>
    </row>
    <row r="501" spans="1:6">
      <c r="B501" s="160" t="s">
        <v>2611</v>
      </c>
      <c r="C501" s="160" t="s">
        <v>2612</v>
      </c>
      <c r="D501" s="221"/>
      <c r="E501" s="221">
        <v>1976.56</v>
      </c>
    </row>
    <row r="502" spans="1:6">
      <c r="B502" s="55" t="s">
        <v>2608</v>
      </c>
      <c r="C502" s="55" t="s">
        <v>2595</v>
      </c>
      <c r="D502" s="221">
        <v>491.25</v>
      </c>
      <c r="E502" s="221"/>
    </row>
    <row r="503" spans="1:6">
      <c r="B503" s="160" t="s">
        <v>2312</v>
      </c>
      <c r="C503" s="160" t="s">
        <v>2614</v>
      </c>
      <c r="D503" s="221"/>
      <c r="E503" s="221">
        <v>491.25</v>
      </c>
    </row>
    <row r="504" spans="1:6">
      <c r="B504" s="55" t="s">
        <v>2608</v>
      </c>
      <c r="C504" s="55" t="s">
        <v>2595</v>
      </c>
      <c r="D504" s="221">
        <v>23.62</v>
      </c>
      <c r="E504" s="221"/>
    </row>
    <row r="505" spans="1:6">
      <c r="B505" s="160" t="s">
        <v>2312</v>
      </c>
      <c r="C505" s="160" t="s">
        <v>2614</v>
      </c>
      <c r="D505" s="221"/>
      <c r="E505" s="221">
        <v>23.62</v>
      </c>
    </row>
    <row r="506" spans="1:6">
      <c r="B506" s="55" t="s">
        <v>2608</v>
      </c>
      <c r="C506" s="55" t="s">
        <v>2595</v>
      </c>
      <c r="D506" s="221">
        <v>12.78</v>
      </c>
      <c r="E506" s="221"/>
    </row>
    <row r="507" spans="1:6">
      <c r="B507" s="160" t="s">
        <v>2312</v>
      </c>
      <c r="C507" s="160" t="s">
        <v>2614</v>
      </c>
      <c r="D507" s="221"/>
      <c r="E507" s="221">
        <v>12.78</v>
      </c>
    </row>
    <row r="508" spans="1:6">
      <c r="B508" s="55" t="s">
        <v>2608</v>
      </c>
      <c r="C508" s="55" t="s">
        <v>2595</v>
      </c>
      <c r="D508" s="221">
        <v>40.479999999999997</v>
      </c>
      <c r="E508" s="221"/>
    </row>
    <row r="509" spans="1:6">
      <c r="B509" s="160" t="s">
        <v>2312</v>
      </c>
      <c r="C509" s="160" t="s">
        <v>2614</v>
      </c>
      <c r="D509" s="221"/>
      <c r="E509" s="221">
        <v>40.479999999999997</v>
      </c>
    </row>
    <row r="510" spans="1:6">
      <c r="B510" s="55" t="s">
        <v>2608</v>
      </c>
      <c r="C510" s="55" t="s">
        <v>2595</v>
      </c>
      <c r="D510" s="221">
        <v>1849.95</v>
      </c>
      <c r="E510" s="221"/>
    </row>
    <row r="511" spans="1:6">
      <c r="B511" s="160" t="s">
        <v>2312</v>
      </c>
      <c r="C511" s="160" t="s">
        <v>2614</v>
      </c>
      <c r="D511" s="221"/>
      <c r="E511" s="221">
        <v>1849.95</v>
      </c>
    </row>
    <row r="512" spans="1:6">
      <c r="B512" s="55" t="s">
        <v>2608</v>
      </c>
      <c r="C512" s="55" t="s">
        <v>2595</v>
      </c>
      <c r="D512" s="221">
        <v>10.99</v>
      </c>
      <c r="E512" s="221"/>
    </row>
    <row r="513" spans="2:5">
      <c r="B513" s="160" t="s">
        <v>2312</v>
      </c>
      <c r="C513" s="160" t="s">
        <v>2614</v>
      </c>
      <c r="D513" s="221"/>
      <c r="E513" s="221">
        <v>10.99</v>
      </c>
    </row>
    <row r="514" spans="2:5">
      <c r="B514" s="55" t="s">
        <v>2608</v>
      </c>
      <c r="C514" s="55" t="s">
        <v>2595</v>
      </c>
      <c r="D514" s="221">
        <v>174.95</v>
      </c>
      <c r="E514" s="221"/>
    </row>
    <row r="515" spans="2:5">
      <c r="B515" s="160" t="s">
        <v>2312</v>
      </c>
      <c r="C515" s="160" t="s">
        <v>2614</v>
      </c>
      <c r="D515" s="221"/>
      <c r="E515" s="221">
        <v>174.95</v>
      </c>
    </row>
    <row r="516" spans="2:5">
      <c r="B516" s="55" t="s">
        <v>2608</v>
      </c>
      <c r="C516" s="55" t="s">
        <v>2595</v>
      </c>
      <c r="D516" s="221">
        <v>86.11</v>
      </c>
      <c r="E516" s="221"/>
    </row>
    <row r="517" spans="2:5">
      <c r="B517" s="160" t="s">
        <v>2312</v>
      </c>
      <c r="C517" s="160" t="s">
        <v>2614</v>
      </c>
      <c r="D517" s="221"/>
      <c r="E517" s="221">
        <v>86.11</v>
      </c>
    </row>
    <row r="518" spans="2:5">
      <c r="B518" s="55" t="s">
        <v>2608</v>
      </c>
      <c r="C518" s="55" t="s">
        <v>2595</v>
      </c>
      <c r="D518" s="221">
        <v>769.79</v>
      </c>
      <c r="E518" s="221"/>
    </row>
    <row r="519" spans="2:5">
      <c r="B519" s="160" t="s">
        <v>2312</v>
      </c>
      <c r="C519" s="160" t="s">
        <v>2614</v>
      </c>
      <c r="D519" s="221"/>
      <c r="E519" s="221">
        <v>769.79</v>
      </c>
    </row>
    <row r="520" spans="2:5">
      <c r="B520" s="55" t="s">
        <v>2608</v>
      </c>
      <c r="C520" s="55" t="s">
        <v>2595</v>
      </c>
      <c r="D520" s="221">
        <v>82.26</v>
      </c>
      <c r="E520" s="221"/>
    </row>
    <row r="521" spans="2:5">
      <c r="B521" s="160" t="s">
        <v>2312</v>
      </c>
      <c r="C521" s="160" t="s">
        <v>2614</v>
      </c>
      <c r="D521" s="221"/>
      <c r="E521" s="221">
        <v>82.26</v>
      </c>
    </row>
    <row r="522" spans="2:5">
      <c r="B522" s="55" t="s">
        <v>2608</v>
      </c>
      <c r="C522" s="55" t="s">
        <v>2595</v>
      </c>
      <c r="D522" s="221">
        <v>206.34</v>
      </c>
      <c r="E522" s="221"/>
    </row>
    <row r="523" spans="2:5">
      <c r="B523" s="160" t="s">
        <v>2312</v>
      </c>
      <c r="C523" s="160" t="s">
        <v>2614</v>
      </c>
      <c r="D523" s="221"/>
      <c r="E523" s="221">
        <v>206.34</v>
      </c>
    </row>
    <row r="524" spans="2:5">
      <c r="B524" s="55" t="s">
        <v>2608</v>
      </c>
      <c r="C524" s="55" t="s">
        <v>2595</v>
      </c>
      <c r="D524" s="221">
        <v>21.8</v>
      </c>
      <c r="E524" s="221"/>
    </row>
    <row r="525" spans="2:5">
      <c r="B525" s="160" t="s">
        <v>2312</v>
      </c>
      <c r="C525" s="160" t="s">
        <v>2614</v>
      </c>
      <c r="D525" s="221"/>
      <c r="E525" s="221">
        <v>21.8</v>
      </c>
    </row>
    <row r="526" spans="2:5">
      <c r="B526" s="55" t="s">
        <v>2608</v>
      </c>
      <c r="C526" s="55" t="s">
        <v>2595</v>
      </c>
      <c r="D526" s="221">
        <v>38.450000000000003</v>
      </c>
      <c r="E526" s="221"/>
    </row>
    <row r="527" spans="2:5">
      <c r="B527" s="160" t="s">
        <v>2312</v>
      </c>
      <c r="C527" s="160" t="s">
        <v>2614</v>
      </c>
      <c r="D527" s="221"/>
      <c r="E527" s="221">
        <v>38.450000000000003</v>
      </c>
    </row>
    <row r="528" spans="2:5">
      <c r="B528" s="55" t="s">
        <v>2608</v>
      </c>
      <c r="C528" s="55" t="s">
        <v>2595</v>
      </c>
      <c r="D528" s="221">
        <v>106.78</v>
      </c>
      <c r="E528" s="221"/>
    </row>
    <row r="529" spans="2:5">
      <c r="B529" s="160" t="s">
        <v>2312</v>
      </c>
      <c r="C529" s="160" t="s">
        <v>2614</v>
      </c>
      <c r="D529" s="221"/>
      <c r="E529" s="221">
        <v>106.78</v>
      </c>
    </row>
    <row r="530" spans="2:5">
      <c r="B530" s="55" t="s">
        <v>2608</v>
      </c>
      <c r="C530" s="55" t="s">
        <v>2595</v>
      </c>
      <c r="D530" s="221">
        <v>188.84</v>
      </c>
      <c r="E530" s="221"/>
    </row>
    <row r="531" spans="2:5">
      <c r="B531" s="160" t="s">
        <v>2312</v>
      </c>
      <c r="C531" s="160" t="s">
        <v>2614</v>
      </c>
      <c r="D531" s="221"/>
      <c r="E531" s="221">
        <v>188.84</v>
      </c>
    </row>
    <row r="532" spans="2:5">
      <c r="B532" s="55" t="s">
        <v>2608</v>
      </c>
      <c r="C532" s="55" t="s">
        <v>2595</v>
      </c>
      <c r="D532" s="221">
        <v>165.03</v>
      </c>
      <c r="E532" s="221"/>
    </row>
    <row r="533" spans="2:5">
      <c r="B533" s="160" t="s">
        <v>2312</v>
      </c>
      <c r="C533" s="160" t="s">
        <v>2614</v>
      </c>
      <c r="D533" s="221"/>
      <c r="E533" s="221">
        <v>165.03</v>
      </c>
    </row>
    <row r="534" spans="2:5">
      <c r="B534" s="55" t="s">
        <v>2608</v>
      </c>
      <c r="C534" s="55" t="s">
        <v>2595</v>
      </c>
      <c r="D534" s="221">
        <v>161.19999999999999</v>
      </c>
      <c r="E534" s="221"/>
    </row>
    <row r="535" spans="2:5">
      <c r="B535" s="160" t="s">
        <v>2312</v>
      </c>
      <c r="C535" s="160" t="s">
        <v>2614</v>
      </c>
      <c r="D535" s="221"/>
      <c r="E535" s="221">
        <v>161.19999999999999</v>
      </c>
    </row>
    <row r="536" spans="2:5">
      <c r="B536" s="55" t="s">
        <v>2608</v>
      </c>
      <c r="C536" s="55" t="s">
        <v>2595</v>
      </c>
      <c r="D536" s="221">
        <v>181.87</v>
      </c>
      <c r="E536" s="221"/>
    </row>
    <row r="537" spans="2:5">
      <c r="B537" s="160" t="s">
        <v>2312</v>
      </c>
      <c r="C537" s="160" t="s">
        <v>2614</v>
      </c>
      <c r="D537" s="221"/>
      <c r="E537" s="221">
        <v>181.87</v>
      </c>
    </row>
    <row r="538" spans="2:5">
      <c r="B538" s="55" t="s">
        <v>2608</v>
      </c>
      <c r="C538" s="55" t="s">
        <v>2595</v>
      </c>
      <c r="D538" s="221">
        <v>36.229999999999997</v>
      </c>
      <c r="E538" s="221"/>
    </row>
    <row r="539" spans="2:5">
      <c r="B539" s="160" t="s">
        <v>2312</v>
      </c>
      <c r="C539" s="160" t="s">
        <v>2614</v>
      </c>
      <c r="D539" s="221"/>
      <c r="E539" s="221">
        <v>36.229999999999997</v>
      </c>
    </row>
    <row r="540" spans="2:5">
      <c r="B540" s="55" t="s">
        <v>2608</v>
      </c>
      <c r="C540" s="55" t="s">
        <v>2595</v>
      </c>
      <c r="D540" s="221">
        <v>41.98</v>
      </c>
      <c r="E540" s="221"/>
    </row>
    <row r="541" spans="2:5">
      <c r="B541" s="160" t="s">
        <v>2613</v>
      </c>
      <c r="C541" s="160" t="s">
        <v>2614</v>
      </c>
      <c r="D541" s="221"/>
      <c r="E541" s="221">
        <v>41.98</v>
      </c>
    </row>
    <row r="542" spans="2:5">
      <c r="B542" s="55" t="s">
        <v>2608</v>
      </c>
      <c r="C542" s="55" t="s">
        <v>2595</v>
      </c>
      <c r="D542" s="221">
        <v>4000</v>
      </c>
      <c r="E542" s="221"/>
    </row>
    <row r="543" spans="2:5">
      <c r="B543" s="160" t="s">
        <v>2615</v>
      </c>
      <c r="C543" s="160" t="s">
        <v>2614</v>
      </c>
      <c r="D543" s="221"/>
      <c r="E543" s="221">
        <v>4000</v>
      </c>
    </row>
    <row r="544" spans="2:5">
      <c r="B544" s="55" t="s">
        <v>2608</v>
      </c>
      <c r="C544" s="55" t="s">
        <v>2595</v>
      </c>
      <c r="D544" s="221">
        <v>1883.23</v>
      </c>
      <c r="E544" s="221"/>
    </row>
    <row r="545" spans="2:5">
      <c r="B545" s="160" t="s">
        <v>2312</v>
      </c>
      <c r="C545" s="160" t="s">
        <v>2614</v>
      </c>
      <c r="D545" s="221"/>
      <c r="E545" s="221">
        <v>1883.23</v>
      </c>
    </row>
    <row r="546" spans="2:5">
      <c r="B546" s="55" t="s">
        <v>2608</v>
      </c>
      <c r="C546" s="55" t="s">
        <v>2595</v>
      </c>
      <c r="D546" s="221">
        <v>599.9</v>
      </c>
      <c r="E546" s="221"/>
    </row>
    <row r="547" spans="2:5">
      <c r="B547" s="160" t="s">
        <v>2613</v>
      </c>
      <c r="C547" s="160" t="s">
        <v>2614</v>
      </c>
      <c r="D547" s="221"/>
      <c r="E547" s="221">
        <v>599.9</v>
      </c>
    </row>
    <row r="548" spans="2:5">
      <c r="B548" s="55" t="s">
        <v>2608</v>
      </c>
      <c r="C548" s="55" t="s">
        <v>2595</v>
      </c>
      <c r="D548" s="221">
        <v>2868.43</v>
      </c>
      <c r="E548" s="221"/>
    </row>
    <row r="549" spans="2:5">
      <c r="B549" s="160" t="s">
        <v>2312</v>
      </c>
      <c r="C549" s="160" t="s">
        <v>2614</v>
      </c>
      <c r="D549" s="221"/>
      <c r="E549" s="221">
        <v>2868.43</v>
      </c>
    </row>
    <row r="550" spans="2:5">
      <c r="B550" s="55" t="s">
        <v>2608</v>
      </c>
      <c r="C550" s="55" t="s">
        <v>2595</v>
      </c>
      <c r="D550" s="221">
        <v>365.98</v>
      </c>
      <c r="E550" s="221"/>
    </row>
    <row r="551" spans="2:5">
      <c r="B551" s="160" t="s">
        <v>2312</v>
      </c>
      <c r="C551" s="160" t="s">
        <v>2614</v>
      </c>
      <c r="D551" s="221"/>
      <c r="E551" s="221">
        <v>365.98</v>
      </c>
    </row>
    <row r="552" spans="2:5">
      <c r="B552" s="55" t="s">
        <v>2608</v>
      </c>
      <c r="C552" s="55" t="s">
        <v>2595</v>
      </c>
      <c r="D552" s="221">
        <v>559.96</v>
      </c>
      <c r="E552" s="221"/>
    </row>
    <row r="553" spans="2:5">
      <c r="B553" s="160" t="s">
        <v>2312</v>
      </c>
      <c r="C553" s="160" t="s">
        <v>2614</v>
      </c>
      <c r="D553" s="221"/>
      <c r="E553" s="221">
        <v>559.96</v>
      </c>
    </row>
    <row r="554" spans="2:5">
      <c r="B554" s="55" t="s">
        <v>2608</v>
      </c>
      <c r="C554" s="55" t="s">
        <v>2595</v>
      </c>
      <c r="D554" s="221">
        <v>345.45</v>
      </c>
      <c r="E554" s="221"/>
    </row>
    <row r="555" spans="2:5">
      <c r="B555" s="160" t="s">
        <v>2312</v>
      </c>
      <c r="C555" s="160" t="s">
        <v>2614</v>
      </c>
      <c r="D555" s="221"/>
      <c r="E555" s="221">
        <v>345.45</v>
      </c>
    </row>
    <row r="556" spans="2:5">
      <c r="B556" s="55" t="s">
        <v>2608</v>
      </c>
      <c r="C556" s="55" t="s">
        <v>2595</v>
      </c>
      <c r="D556" s="221">
        <v>131</v>
      </c>
      <c r="E556" s="221"/>
    </row>
    <row r="557" spans="2:5">
      <c r="B557" s="160" t="s">
        <v>2312</v>
      </c>
      <c r="C557" s="160" t="s">
        <v>2614</v>
      </c>
      <c r="D557" s="221"/>
      <c r="E557" s="221">
        <v>131</v>
      </c>
    </row>
    <row r="558" spans="2:5">
      <c r="B558" s="55" t="s">
        <v>2608</v>
      </c>
      <c r="C558" s="55" t="s">
        <v>2595</v>
      </c>
      <c r="D558" s="221">
        <v>286.91000000000003</v>
      </c>
      <c r="E558" s="221"/>
    </row>
    <row r="559" spans="2:5">
      <c r="B559" s="160" t="s">
        <v>2312</v>
      </c>
      <c r="C559" s="160" t="s">
        <v>2614</v>
      </c>
      <c r="D559" s="221"/>
      <c r="E559" s="221">
        <v>286.91000000000003</v>
      </c>
    </row>
    <row r="560" spans="2:5">
      <c r="B560" s="55" t="s">
        <v>2608</v>
      </c>
      <c r="C560" s="55" t="s">
        <v>2595</v>
      </c>
      <c r="D560" s="221">
        <v>427.11</v>
      </c>
      <c r="E560" s="221"/>
    </row>
    <row r="561" spans="2:5">
      <c r="B561" s="160" t="s">
        <v>2312</v>
      </c>
      <c r="C561" s="160" t="s">
        <v>2614</v>
      </c>
      <c r="D561" s="221"/>
      <c r="E561" s="221">
        <v>427.11</v>
      </c>
    </row>
    <row r="562" spans="2:5">
      <c r="B562" s="55" t="s">
        <v>2608</v>
      </c>
      <c r="C562" s="55" t="s">
        <v>2595</v>
      </c>
      <c r="D562" s="221">
        <v>35</v>
      </c>
      <c r="E562" s="221"/>
    </row>
    <row r="563" spans="2:5">
      <c r="B563" s="160" t="s">
        <v>2312</v>
      </c>
      <c r="C563" s="160" t="s">
        <v>2614</v>
      </c>
      <c r="D563" s="221"/>
      <c r="E563" s="221">
        <v>35</v>
      </c>
    </row>
    <row r="564" spans="2:5">
      <c r="B564" s="55" t="s">
        <v>2608</v>
      </c>
      <c r="C564" s="55" t="s">
        <v>2595</v>
      </c>
      <c r="D564" s="221">
        <v>320.64</v>
      </c>
      <c r="E564" s="221"/>
    </row>
    <row r="565" spans="2:5">
      <c r="B565" s="160" t="s">
        <v>2312</v>
      </c>
      <c r="C565" s="160" t="s">
        <v>2614</v>
      </c>
      <c r="D565" s="221"/>
      <c r="E565" s="221">
        <v>320.64</v>
      </c>
    </row>
    <row r="566" spans="2:5">
      <c r="B566" s="55" t="s">
        <v>2608</v>
      </c>
      <c r="C566" s="55" t="s">
        <v>2595</v>
      </c>
      <c r="D566" s="221">
        <v>14.95</v>
      </c>
      <c r="E566" s="221"/>
    </row>
    <row r="567" spans="2:5">
      <c r="B567" s="160" t="s">
        <v>2613</v>
      </c>
      <c r="C567" s="160" t="s">
        <v>2614</v>
      </c>
      <c r="D567" s="221"/>
      <c r="E567" s="221">
        <v>14.95</v>
      </c>
    </row>
    <row r="568" spans="2:5">
      <c r="B568" s="55" t="s">
        <v>2608</v>
      </c>
      <c r="C568" s="55" t="s">
        <v>2595</v>
      </c>
      <c r="D568" s="221">
        <v>50.16</v>
      </c>
      <c r="E568" s="221"/>
    </row>
    <row r="569" spans="2:5">
      <c r="B569" s="160" t="s">
        <v>2613</v>
      </c>
      <c r="C569" s="160" t="s">
        <v>2614</v>
      </c>
      <c r="D569" s="221"/>
      <c r="E569" s="221">
        <v>50.16</v>
      </c>
    </row>
    <row r="570" spans="2:5">
      <c r="B570" s="55" t="s">
        <v>2608</v>
      </c>
      <c r="C570" s="55" t="s">
        <v>2595</v>
      </c>
      <c r="D570" s="221">
        <v>214.48</v>
      </c>
      <c r="E570" s="221"/>
    </row>
    <row r="571" spans="2:5">
      <c r="B571" s="160" t="s">
        <v>2312</v>
      </c>
      <c r="C571" s="160" t="s">
        <v>2614</v>
      </c>
      <c r="D571" s="221"/>
      <c r="E571" s="221">
        <v>214.48</v>
      </c>
    </row>
    <row r="572" spans="2:5">
      <c r="B572" s="55" t="s">
        <v>2608</v>
      </c>
      <c r="C572" s="55" t="s">
        <v>2595</v>
      </c>
      <c r="D572" s="221">
        <v>2460</v>
      </c>
      <c r="E572" s="221"/>
    </row>
    <row r="573" spans="2:5">
      <c r="B573" s="160" t="s">
        <v>2312</v>
      </c>
      <c r="C573" s="160" t="s">
        <v>2614</v>
      </c>
      <c r="D573" s="221"/>
      <c r="E573" s="221">
        <v>2460</v>
      </c>
    </row>
    <row r="574" spans="2:5">
      <c r="B574" s="55" t="s">
        <v>2608</v>
      </c>
      <c r="C574" s="55" t="s">
        <v>2595</v>
      </c>
      <c r="D574" s="221">
        <v>297.16000000000003</v>
      </c>
      <c r="E574" s="221"/>
    </row>
    <row r="575" spans="2:5">
      <c r="B575" s="160" t="s">
        <v>2613</v>
      </c>
      <c r="C575" s="160" t="s">
        <v>2614</v>
      </c>
      <c r="D575" s="221"/>
      <c r="E575" s="221">
        <v>297.16000000000003</v>
      </c>
    </row>
    <row r="576" spans="2:5">
      <c r="B576" s="55" t="s">
        <v>2608</v>
      </c>
      <c r="C576" s="55" t="s">
        <v>2595</v>
      </c>
      <c r="D576" s="221">
        <v>234.21</v>
      </c>
      <c r="E576" s="221"/>
    </row>
    <row r="577" spans="2:5">
      <c r="B577" s="160" t="s">
        <v>2613</v>
      </c>
      <c r="C577" s="160" t="s">
        <v>2614</v>
      </c>
      <c r="D577" s="221"/>
      <c r="E577" s="221">
        <v>234.21</v>
      </c>
    </row>
    <row r="578" spans="2:5">
      <c r="B578" s="55" t="s">
        <v>2608</v>
      </c>
      <c r="C578" s="55" t="s">
        <v>2595</v>
      </c>
      <c r="D578" s="221">
        <v>703</v>
      </c>
      <c r="E578" s="221"/>
    </row>
    <row r="579" spans="2:5">
      <c r="B579" s="160" t="s">
        <v>2613</v>
      </c>
      <c r="C579" s="160" t="s">
        <v>2614</v>
      </c>
      <c r="D579" s="221"/>
      <c r="E579" s="221">
        <v>703</v>
      </c>
    </row>
    <row r="580" spans="2:5">
      <c r="B580" s="55" t="s">
        <v>2608</v>
      </c>
      <c r="C580" s="55" t="s">
        <v>2595</v>
      </c>
      <c r="D580" s="221">
        <v>258.72000000000003</v>
      </c>
      <c r="E580" s="221"/>
    </row>
    <row r="581" spans="2:5">
      <c r="B581" s="160" t="s">
        <v>2613</v>
      </c>
      <c r="C581" s="160" t="s">
        <v>2614</v>
      </c>
      <c r="D581" s="221"/>
      <c r="E581" s="221">
        <v>258.72000000000003</v>
      </c>
    </row>
    <row r="582" spans="2:5">
      <c r="B582" s="55" t="s">
        <v>2608</v>
      </c>
      <c r="C582" s="55" t="s">
        <v>2595</v>
      </c>
      <c r="D582" s="221">
        <v>780</v>
      </c>
      <c r="E582" s="221"/>
    </row>
    <row r="583" spans="2:5">
      <c r="B583" s="160" t="s">
        <v>2613</v>
      </c>
      <c r="C583" s="160" t="s">
        <v>2614</v>
      </c>
      <c r="D583" s="221"/>
      <c r="E583" s="221">
        <v>780</v>
      </c>
    </row>
    <row r="584" spans="2:5">
      <c r="B584" s="55" t="s">
        <v>2608</v>
      </c>
      <c r="C584" s="55" t="s">
        <v>2595</v>
      </c>
      <c r="D584" s="221">
        <v>52</v>
      </c>
      <c r="E584" s="221"/>
    </row>
    <row r="585" spans="2:5">
      <c r="B585" s="160" t="s">
        <v>2613</v>
      </c>
      <c r="C585" s="160" t="s">
        <v>2614</v>
      </c>
      <c r="D585" s="221"/>
      <c r="E585" s="221">
        <v>52</v>
      </c>
    </row>
    <row r="586" spans="2:5">
      <c r="B586" s="55" t="s">
        <v>2608</v>
      </c>
      <c r="C586" s="55" t="s">
        <v>2595</v>
      </c>
      <c r="D586" s="221">
        <v>214.48</v>
      </c>
      <c r="E586" s="221"/>
    </row>
    <row r="587" spans="2:5">
      <c r="B587" s="160" t="s">
        <v>2312</v>
      </c>
      <c r="C587" s="160" t="s">
        <v>2614</v>
      </c>
      <c r="D587" s="221"/>
      <c r="E587" s="221">
        <v>214.48</v>
      </c>
    </row>
    <row r="588" spans="2:5">
      <c r="B588" s="55" t="s">
        <v>2608</v>
      </c>
      <c r="C588" s="55" t="s">
        <v>2595</v>
      </c>
      <c r="D588" s="221">
        <v>745</v>
      </c>
      <c r="E588" s="221"/>
    </row>
    <row r="589" spans="2:5">
      <c r="B589" s="160" t="s">
        <v>2312</v>
      </c>
      <c r="C589" s="160" t="s">
        <v>2614</v>
      </c>
      <c r="D589" s="221"/>
      <c r="E589" s="221">
        <v>745</v>
      </c>
    </row>
    <row r="590" spans="2:5">
      <c r="B590" s="55" t="s">
        <v>2608</v>
      </c>
      <c r="C590" s="55" t="s">
        <v>2595</v>
      </c>
      <c r="D590" s="221">
        <v>2600</v>
      </c>
      <c r="E590" s="221"/>
    </row>
    <row r="591" spans="2:5">
      <c r="B591" s="160" t="s">
        <v>2312</v>
      </c>
      <c r="C591" s="160" t="s">
        <v>2614</v>
      </c>
      <c r="D591" s="221"/>
      <c r="E591" s="221">
        <v>2600</v>
      </c>
    </row>
    <row r="592" spans="2:5">
      <c r="B592" s="55" t="s">
        <v>2608</v>
      </c>
      <c r="C592" s="55" t="s">
        <v>2595</v>
      </c>
      <c r="D592" s="221">
        <v>600</v>
      </c>
      <c r="E592" s="221"/>
    </row>
    <row r="593" spans="2:5">
      <c r="B593" s="160" t="s">
        <v>2312</v>
      </c>
      <c r="C593" s="160" t="s">
        <v>2614</v>
      </c>
      <c r="D593" s="221"/>
      <c r="E593" s="221">
        <v>600</v>
      </c>
    </row>
    <row r="594" spans="2:5">
      <c r="B594" s="55" t="s">
        <v>2608</v>
      </c>
      <c r="C594" s="55" t="s">
        <v>2595</v>
      </c>
      <c r="D594" s="221">
        <v>1500</v>
      </c>
      <c r="E594" s="221"/>
    </row>
    <row r="595" spans="2:5">
      <c r="B595" s="160" t="s">
        <v>2312</v>
      </c>
      <c r="C595" s="160" t="s">
        <v>2614</v>
      </c>
      <c r="D595" s="221"/>
      <c r="E595" s="221">
        <v>1500</v>
      </c>
    </row>
    <row r="596" spans="2:5">
      <c r="B596" s="55" t="s">
        <v>2608</v>
      </c>
      <c r="C596" s="55" t="s">
        <v>2595</v>
      </c>
      <c r="D596" s="221">
        <v>139.24</v>
      </c>
      <c r="E596" s="221"/>
    </row>
    <row r="597" spans="2:5">
      <c r="B597" s="160" t="s">
        <v>2613</v>
      </c>
      <c r="C597" s="160" t="s">
        <v>2614</v>
      </c>
      <c r="D597" s="221"/>
      <c r="E597" s="221">
        <v>139.24</v>
      </c>
    </row>
    <row r="598" spans="2:5">
      <c r="B598" s="55" t="s">
        <v>2608</v>
      </c>
      <c r="C598" s="55" t="s">
        <v>2595</v>
      </c>
      <c r="D598" s="221">
        <v>535.45000000000005</v>
      </c>
      <c r="E598" s="221"/>
    </row>
    <row r="599" spans="2:5">
      <c r="B599" s="160" t="s">
        <v>2312</v>
      </c>
      <c r="C599" s="160" t="s">
        <v>2614</v>
      </c>
      <c r="D599" s="221"/>
      <c r="E599" s="221">
        <v>535.45000000000005</v>
      </c>
    </row>
    <row r="600" spans="2:5">
      <c r="B600" s="55" t="s">
        <v>2608</v>
      </c>
      <c r="C600" s="55" t="s">
        <v>2595</v>
      </c>
      <c r="D600" s="221">
        <v>3350.72</v>
      </c>
      <c r="E600" s="221"/>
    </row>
    <row r="601" spans="2:5">
      <c r="B601" s="160" t="s">
        <v>2617</v>
      </c>
      <c r="C601" s="160" t="s">
        <v>2616</v>
      </c>
      <c r="D601" s="221"/>
      <c r="E601" s="221">
        <v>3350.72</v>
      </c>
    </row>
    <row r="602" spans="2:5">
      <c r="B602" s="55" t="s">
        <v>2608</v>
      </c>
      <c r="C602" s="55" t="s">
        <v>2595</v>
      </c>
      <c r="D602" s="221">
        <v>472.5</v>
      </c>
      <c r="E602" s="221"/>
    </row>
    <row r="603" spans="2:5">
      <c r="B603" s="160" t="s">
        <v>2618</v>
      </c>
      <c r="C603" s="160" t="s">
        <v>2619</v>
      </c>
      <c r="D603" s="221"/>
      <c r="E603" s="221">
        <v>472.5</v>
      </c>
    </row>
    <row r="604" spans="2:5">
      <c r="B604" s="55" t="s">
        <v>2608</v>
      </c>
      <c r="C604" s="55" t="s">
        <v>2595</v>
      </c>
      <c r="D604" s="221">
        <v>472.5</v>
      </c>
      <c r="E604" s="221"/>
    </row>
    <row r="605" spans="2:5">
      <c r="B605" s="160" t="s">
        <v>2618</v>
      </c>
      <c r="C605" s="160" t="s">
        <v>2619</v>
      </c>
      <c r="D605" s="221"/>
      <c r="E605" s="221">
        <v>472.5</v>
      </c>
    </row>
    <row r="606" spans="2:5" ht="18">
      <c r="C606" s="273" t="s">
        <v>2606</v>
      </c>
    </row>
    <row r="607" spans="2:5" ht="18">
      <c r="C607" s="275">
        <f>SUM(E499:E605)</f>
        <v>34201.629999999997</v>
      </c>
    </row>
    <row r="608" spans="2:5" ht="14.5" thickBot="1"/>
    <row r="609" spans="1:7" ht="18">
      <c r="B609" s="294"/>
      <c r="C609" s="295" t="s">
        <v>2627</v>
      </c>
      <c r="D609" s="296"/>
      <c r="E609" s="296"/>
      <c r="F609" s="297"/>
      <c r="G609" s="287"/>
    </row>
    <row r="610" spans="1:7">
      <c r="A610" s="351" t="s">
        <v>24</v>
      </c>
      <c r="B610" s="298" t="s">
        <v>2608</v>
      </c>
      <c r="C610" s="299" t="s">
        <v>2595</v>
      </c>
      <c r="D610" s="300">
        <v>101</v>
      </c>
      <c r="E610" s="300"/>
      <c r="F610" s="301" t="s">
        <v>2097</v>
      </c>
      <c r="G610" s="288"/>
    </row>
    <row r="611" spans="1:7">
      <c r="B611" s="302" t="s">
        <v>2618</v>
      </c>
      <c r="C611" s="303" t="s">
        <v>2619</v>
      </c>
      <c r="D611" s="300"/>
      <c r="E611" s="300">
        <v>0</v>
      </c>
      <c r="F611" s="304" t="str">
        <f>C609</f>
        <v>J20-80    FIX-POST</v>
      </c>
      <c r="G611" s="288"/>
    </row>
    <row r="612" spans="1:7">
      <c r="B612" s="298"/>
      <c r="C612" s="305" t="s">
        <v>498</v>
      </c>
      <c r="D612" s="300"/>
      <c r="E612" s="300"/>
      <c r="F612" s="304"/>
      <c r="G612" s="288"/>
    </row>
    <row r="613" spans="1:7" ht="14.5" thickBot="1">
      <c r="B613" s="289"/>
      <c r="C613" s="290"/>
      <c r="D613" s="291"/>
      <c r="E613" s="291"/>
      <c r="F613" s="292"/>
      <c r="G613" s="293"/>
    </row>
    <row r="614" spans="1:7" ht="18">
      <c r="C614" s="276" t="s">
        <v>2626</v>
      </c>
    </row>
    <row r="615" spans="1:7">
      <c r="A615" s="351">
        <v>43817</v>
      </c>
      <c r="B615" s="55" t="s">
        <v>2618</v>
      </c>
      <c r="C615" s="55" t="s">
        <v>2620</v>
      </c>
      <c r="D615" s="221">
        <v>2000</v>
      </c>
      <c r="E615" s="221"/>
      <c r="F615" s="222" t="s">
        <v>2097</v>
      </c>
    </row>
    <row r="616" spans="1:7" ht="16.5">
      <c r="B616" s="160" t="s">
        <v>2514</v>
      </c>
      <c r="C616" s="160" t="s">
        <v>2621</v>
      </c>
      <c r="D616" s="221"/>
      <c r="E616" s="221">
        <v>2000</v>
      </c>
      <c r="F616" s="224" t="str">
        <f>C614</f>
        <v>J20-80-A</v>
      </c>
      <c r="G616" s="239" t="s">
        <v>2304</v>
      </c>
    </row>
    <row r="617" spans="1:7">
      <c r="B617" s="55"/>
      <c r="C617" s="285" t="s">
        <v>498</v>
      </c>
      <c r="D617" s="221"/>
      <c r="E617" s="221"/>
    </row>
    <row r="618" spans="1:7">
      <c r="B618" s="55"/>
      <c r="C618" s="160"/>
      <c r="D618" s="221"/>
      <c r="E618" s="221"/>
    </row>
    <row r="619" spans="1:7" ht="18">
      <c r="C619" s="284" t="s">
        <v>2628</v>
      </c>
    </row>
    <row r="620" spans="1:7">
      <c r="A620" s="351">
        <v>43817</v>
      </c>
      <c r="B620" s="55" t="s">
        <v>2618</v>
      </c>
      <c r="C620" s="55" t="s">
        <v>2620</v>
      </c>
      <c r="D620" s="221">
        <v>1500</v>
      </c>
      <c r="E620" s="221"/>
      <c r="F620" s="222" t="s">
        <v>2097</v>
      </c>
    </row>
    <row r="621" spans="1:7" ht="16.5">
      <c r="B621" s="160" t="s">
        <v>2514</v>
      </c>
      <c r="C621" s="160" t="s">
        <v>2621</v>
      </c>
      <c r="D621" s="221"/>
      <c r="E621" s="221">
        <v>1500</v>
      </c>
      <c r="F621" s="224" t="str">
        <f>C619</f>
        <v>J20-85</v>
      </c>
      <c r="G621" s="239" t="s">
        <v>2304</v>
      </c>
    </row>
    <row r="622" spans="1:7">
      <c r="B622" s="55"/>
      <c r="C622" s="285" t="s">
        <v>498</v>
      </c>
      <c r="D622" s="221"/>
      <c r="E622" s="221"/>
    </row>
    <row r="623" spans="1:7">
      <c r="B623" s="55"/>
      <c r="C623" s="55"/>
      <c r="D623" s="221"/>
      <c r="E623" s="221"/>
    </row>
    <row r="624" spans="1:7" ht="18">
      <c r="C624" s="284" t="s">
        <v>2629</v>
      </c>
    </row>
    <row r="625" spans="1:7">
      <c r="A625" s="351">
        <v>43922</v>
      </c>
      <c r="B625" s="55" t="s">
        <v>2618</v>
      </c>
      <c r="C625" s="55" t="s">
        <v>2620</v>
      </c>
      <c r="D625" s="221">
        <v>472.5</v>
      </c>
      <c r="E625" s="221"/>
      <c r="F625" s="222" t="s">
        <v>2097</v>
      </c>
    </row>
    <row r="626" spans="1:7" ht="16.5">
      <c r="B626" s="160" t="s">
        <v>2622</v>
      </c>
      <c r="C626" s="160" t="s">
        <v>2623</v>
      </c>
      <c r="D626" s="221"/>
      <c r="E626" s="221">
        <v>472.5</v>
      </c>
      <c r="F626" s="224" t="str">
        <f>C624</f>
        <v>J20-86</v>
      </c>
      <c r="G626" s="239" t="s">
        <v>2304</v>
      </c>
    </row>
    <row r="627" spans="1:7">
      <c r="B627" s="55"/>
      <c r="C627" s="285" t="s">
        <v>498</v>
      </c>
      <c r="D627" s="221"/>
      <c r="E627" s="221"/>
    </row>
    <row r="629" spans="1:7" ht="18">
      <c r="B629" s="402" t="s">
        <v>2630</v>
      </c>
      <c r="C629" s="402"/>
      <c r="D629" s="402"/>
      <c r="E629" s="402"/>
    </row>
    <row r="630" spans="1:7">
      <c r="A630" s="351">
        <v>44012</v>
      </c>
      <c r="B630" s="55" t="s">
        <v>2282</v>
      </c>
      <c r="C630" s="55" t="s">
        <v>2624</v>
      </c>
      <c r="D630" s="221">
        <v>30000</v>
      </c>
      <c r="E630" s="221"/>
      <c r="F630" s="222" t="s">
        <v>2625</v>
      </c>
    </row>
    <row r="631" spans="1:7" ht="16.5">
      <c r="B631" s="160" t="s">
        <v>2618</v>
      </c>
      <c r="C631" s="160" t="s">
        <v>2620</v>
      </c>
      <c r="D631" s="221"/>
      <c r="E631" s="221">
        <v>30000</v>
      </c>
      <c r="F631" s="224" t="s">
        <v>2631</v>
      </c>
      <c r="G631" s="239" t="s">
        <v>2304</v>
      </c>
    </row>
    <row r="632" spans="1:7">
      <c r="B632" s="55"/>
      <c r="C632" s="285" t="s">
        <v>2644</v>
      </c>
      <c r="D632" s="221"/>
      <c r="E632" s="221"/>
    </row>
    <row r="634" spans="1:7" ht="18">
      <c r="B634" s="402" t="s">
        <v>2632</v>
      </c>
      <c r="C634" s="402"/>
      <c r="D634" s="402"/>
      <c r="E634" s="402"/>
    </row>
    <row r="635" spans="1:7">
      <c r="A635" s="351">
        <v>44012</v>
      </c>
      <c r="B635" s="55" t="s">
        <v>2634</v>
      </c>
      <c r="C635" s="55" t="s">
        <v>2635</v>
      </c>
      <c r="D635" s="221">
        <v>2000</v>
      </c>
      <c r="E635" s="221"/>
      <c r="F635" s="222" t="s">
        <v>2625</v>
      </c>
    </row>
    <row r="636" spans="1:7" ht="16.5">
      <c r="B636" s="55" t="s">
        <v>2636</v>
      </c>
      <c r="C636" s="55" t="s">
        <v>2637</v>
      </c>
      <c r="D636" s="221">
        <v>3000</v>
      </c>
      <c r="E636" s="221"/>
      <c r="F636" s="224" t="s">
        <v>2633</v>
      </c>
      <c r="G636" s="239" t="s">
        <v>2304</v>
      </c>
    </row>
    <row r="637" spans="1:7">
      <c r="B637" s="55" t="s">
        <v>2638</v>
      </c>
      <c r="C637" s="55" t="s">
        <v>2639</v>
      </c>
      <c r="D637" s="221">
        <v>2500</v>
      </c>
      <c r="E637" s="221"/>
      <c r="F637" s="222"/>
    </row>
    <row r="638" spans="1:7">
      <c r="B638" s="55" t="s">
        <v>2640</v>
      </c>
      <c r="C638" s="55" t="s">
        <v>2641</v>
      </c>
      <c r="D638" s="221">
        <v>1100</v>
      </c>
      <c r="E638" s="221"/>
      <c r="F638" s="222"/>
    </row>
    <row r="639" spans="1:7">
      <c r="B639" s="160" t="s">
        <v>2642</v>
      </c>
      <c r="C639" s="160" t="s">
        <v>2643</v>
      </c>
      <c r="D639" s="221"/>
      <c r="E639" s="221">
        <f>SUM(D635:D638)</f>
        <v>8600</v>
      </c>
    </row>
    <row r="640" spans="1:7">
      <c r="B640" s="55"/>
      <c r="C640" s="286" t="s">
        <v>2644</v>
      </c>
      <c r="D640" s="221"/>
      <c r="E640" s="221"/>
    </row>
    <row r="642" spans="1:7" ht="18">
      <c r="C642" s="306" t="s">
        <v>2645</v>
      </c>
    </row>
    <row r="643" spans="1:7">
      <c r="A643" s="351">
        <v>43789</v>
      </c>
      <c r="B643" s="55" t="s">
        <v>2514</v>
      </c>
      <c r="C643" s="55" t="s">
        <v>2646</v>
      </c>
      <c r="D643" s="221">
        <v>2800</v>
      </c>
      <c r="E643" s="221"/>
      <c r="F643" s="222" t="s">
        <v>2097</v>
      </c>
    </row>
    <row r="644" spans="1:7" ht="16.5">
      <c r="B644" s="160" t="s">
        <v>2647</v>
      </c>
      <c r="C644" s="160" t="s">
        <v>2648</v>
      </c>
      <c r="D644" s="221"/>
      <c r="E644" s="221">
        <v>2800</v>
      </c>
      <c r="F644" s="224" t="str">
        <f>C642</f>
        <v>J20-89</v>
      </c>
      <c r="G644" s="239" t="s">
        <v>2304</v>
      </c>
    </row>
    <row r="645" spans="1:7">
      <c r="B645" s="55"/>
      <c r="C645" s="307" t="s">
        <v>498</v>
      </c>
      <c r="D645" s="221"/>
      <c r="E645" s="221"/>
    </row>
    <row r="647" spans="1:7" ht="18">
      <c r="C647" s="306" t="s">
        <v>2649</v>
      </c>
    </row>
    <row r="648" spans="1:7">
      <c r="A648" s="351">
        <v>43796</v>
      </c>
      <c r="B648" s="55" t="s">
        <v>2514</v>
      </c>
      <c r="C648" s="55" t="s">
        <v>2646</v>
      </c>
      <c r="D648" s="221">
        <v>880</v>
      </c>
      <c r="E648" s="221"/>
      <c r="F648" s="222" t="s">
        <v>2097</v>
      </c>
    </row>
    <row r="649" spans="1:7" ht="16.5">
      <c r="B649" s="160" t="s">
        <v>2647</v>
      </c>
      <c r="C649" s="160" t="s">
        <v>2648</v>
      </c>
      <c r="D649" s="221"/>
      <c r="E649" s="221">
        <v>880</v>
      </c>
      <c r="F649" s="224" t="str">
        <f>C647</f>
        <v>J20-90</v>
      </c>
      <c r="G649" s="239" t="s">
        <v>2304</v>
      </c>
    </row>
    <row r="650" spans="1:7">
      <c r="B650" s="55"/>
      <c r="C650" s="307" t="s">
        <v>498</v>
      </c>
      <c r="D650" s="221"/>
      <c r="E650" s="221"/>
    </row>
    <row r="652" spans="1:7" ht="18">
      <c r="C652" s="306" t="s">
        <v>2650</v>
      </c>
    </row>
    <row r="653" spans="1:7">
      <c r="A653" s="351">
        <v>43838</v>
      </c>
      <c r="B653" s="55" t="s">
        <v>2514</v>
      </c>
      <c r="C653" s="55" t="s">
        <v>2646</v>
      </c>
      <c r="D653" s="221">
        <v>1000</v>
      </c>
      <c r="E653" s="221"/>
      <c r="F653" s="222" t="s">
        <v>2097</v>
      </c>
    </row>
    <row r="654" spans="1:7" ht="16.5">
      <c r="B654" s="160" t="s">
        <v>2647</v>
      </c>
      <c r="C654" s="160" t="s">
        <v>2648</v>
      </c>
      <c r="D654" s="221"/>
      <c r="E654" s="221">
        <v>1000</v>
      </c>
      <c r="F654" s="224" t="str">
        <f>C652</f>
        <v>J20-91</v>
      </c>
      <c r="G654" s="239" t="s">
        <v>2304</v>
      </c>
    </row>
    <row r="655" spans="1:7">
      <c r="B655" s="55"/>
      <c r="C655" s="307" t="s">
        <v>498</v>
      </c>
      <c r="D655" s="221"/>
      <c r="E655" s="221"/>
    </row>
    <row r="657" spans="1:7" ht="18">
      <c r="C657" s="306" t="s">
        <v>2651</v>
      </c>
    </row>
    <row r="658" spans="1:7">
      <c r="A658" s="351">
        <v>44012</v>
      </c>
      <c r="B658" s="55" t="s">
        <v>2514</v>
      </c>
      <c r="C658" s="55" t="s">
        <v>2646</v>
      </c>
      <c r="D658" s="221">
        <v>991.56</v>
      </c>
      <c r="E658" s="221"/>
      <c r="F658" s="222" t="s">
        <v>2097</v>
      </c>
    </row>
    <row r="659" spans="1:7" ht="16.5">
      <c r="B659" s="160" t="s">
        <v>2647</v>
      </c>
      <c r="C659" s="160" t="s">
        <v>2648</v>
      </c>
      <c r="D659" s="221"/>
      <c r="E659" s="221">
        <v>991.56</v>
      </c>
      <c r="F659" s="224" t="str">
        <f>C657</f>
        <v>J20-92</v>
      </c>
      <c r="G659" s="239" t="s">
        <v>2304</v>
      </c>
    </row>
    <row r="660" spans="1:7">
      <c r="B660" s="55" t="s">
        <v>2514</v>
      </c>
      <c r="C660" s="55" t="s">
        <v>2646</v>
      </c>
      <c r="D660" s="221">
        <v>2571.5</v>
      </c>
      <c r="E660" s="221"/>
    </row>
    <row r="661" spans="1:7">
      <c r="B661" s="160" t="s">
        <v>2647</v>
      </c>
      <c r="C661" s="160" t="s">
        <v>2648</v>
      </c>
      <c r="D661" s="221"/>
      <c r="E661" s="221">
        <v>2571.5</v>
      </c>
    </row>
    <row r="662" spans="1:7">
      <c r="B662" s="55" t="s">
        <v>2514</v>
      </c>
      <c r="C662" s="55" t="s">
        <v>2646</v>
      </c>
      <c r="D662" s="221">
        <v>325</v>
      </c>
      <c r="E662" s="221"/>
    </row>
    <row r="663" spans="1:7">
      <c r="B663" s="160" t="s">
        <v>2647</v>
      </c>
      <c r="C663" s="160" t="s">
        <v>2648</v>
      </c>
      <c r="D663" s="221"/>
      <c r="E663" s="221">
        <v>325</v>
      </c>
    </row>
    <row r="664" spans="1:7">
      <c r="B664" s="55" t="s">
        <v>2514</v>
      </c>
      <c r="C664" s="55" t="s">
        <v>2646</v>
      </c>
      <c r="D664" s="221">
        <v>62</v>
      </c>
      <c r="E664" s="221"/>
    </row>
    <row r="665" spans="1:7">
      <c r="B665" s="160" t="s">
        <v>2647</v>
      </c>
      <c r="C665" s="160" t="s">
        <v>2648</v>
      </c>
      <c r="D665" s="221"/>
      <c r="E665" s="221">
        <v>62</v>
      </c>
    </row>
    <row r="666" spans="1:7">
      <c r="B666" s="55" t="s">
        <v>2514</v>
      </c>
      <c r="C666" s="55" t="s">
        <v>2646</v>
      </c>
      <c r="D666" s="221">
        <v>62</v>
      </c>
      <c r="E666" s="221"/>
    </row>
    <row r="667" spans="1:7">
      <c r="B667" s="160" t="s">
        <v>2647</v>
      </c>
      <c r="C667" s="160" t="s">
        <v>2648</v>
      </c>
      <c r="D667" s="221"/>
      <c r="E667" s="221">
        <v>62</v>
      </c>
    </row>
    <row r="668" spans="1:7">
      <c r="B668" s="55" t="s">
        <v>2514</v>
      </c>
      <c r="C668" s="55" t="s">
        <v>2646</v>
      </c>
      <c r="D668" s="221">
        <v>260</v>
      </c>
      <c r="E668" s="221"/>
    </row>
    <row r="669" spans="1:7">
      <c r="B669" s="160" t="s">
        <v>2647</v>
      </c>
      <c r="C669" s="160" t="s">
        <v>2648</v>
      </c>
      <c r="D669" s="221"/>
      <c r="E669" s="221">
        <v>260</v>
      </c>
    </row>
    <row r="670" spans="1:7">
      <c r="B670" s="55" t="s">
        <v>2514</v>
      </c>
      <c r="C670" s="55" t="s">
        <v>2646</v>
      </c>
      <c r="D670" s="221">
        <v>2800</v>
      </c>
      <c r="E670" s="221"/>
    </row>
    <row r="671" spans="1:7">
      <c r="B671" s="160" t="s">
        <v>2647</v>
      </c>
      <c r="C671" s="160" t="s">
        <v>2648</v>
      </c>
      <c r="D671" s="221"/>
      <c r="E671" s="221">
        <v>2800</v>
      </c>
    </row>
    <row r="672" spans="1:7">
      <c r="B672" s="55" t="s">
        <v>2514</v>
      </c>
      <c r="C672" s="55" t="s">
        <v>2646</v>
      </c>
      <c r="D672" s="221">
        <v>395</v>
      </c>
      <c r="E672" s="221"/>
    </row>
    <row r="673" spans="1:7">
      <c r="B673" s="160" t="s">
        <v>2647</v>
      </c>
      <c r="C673" s="160" t="s">
        <v>2648</v>
      </c>
      <c r="D673" s="221"/>
      <c r="E673" s="221">
        <v>395</v>
      </c>
    </row>
    <row r="674" spans="1:7">
      <c r="C674" s="307" t="s">
        <v>2652</v>
      </c>
    </row>
    <row r="676" spans="1:7" ht="18">
      <c r="C676" s="306" t="s">
        <v>2653</v>
      </c>
    </row>
    <row r="677" spans="1:7">
      <c r="A677" s="351">
        <v>44012</v>
      </c>
      <c r="B677" s="55" t="s">
        <v>2647</v>
      </c>
      <c r="C677" s="55" t="s">
        <v>2648</v>
      </c>
      <c r="D677" s="221">
        <v>150</v>
      </c>
      <c r="E677" s="221"/>
      <c r="F677" s="222" t="s">
        <v>2097</v>
      </c>
    </row>
    <row r="678" spans="1:7" ht="16.5">
      <c r="B678" s="160" t="s">
        <v>2514</v>
      </c>
      <c r="C678" s="160" t="s">
        <v>2646</v>
      </c>
      <c r="D678" s="221"/>
      <c r="E678" s="221">
        <v>150</v>
      </c>
      <c r="F678" s="224" t="str">
        <f>C676</f>
        <v>J20-93</v>
      </c>
      <c r="G678" s="239" t="s">
        <v>2304</v>
      </c>
    </row>
    <row r="679" spans="1:7">
      <c r="B679" s="55"/>
      <c r="C679" s="307" t="s">
        <v>498</v>
      </c>
      <c r="D679" s="221"/>
      <c r="E679" s="221"/>
    </row>
    <row r="681" spans="1:7" ht="18">
      <c r="C681" s="306" t="s">
        <v>2654</v>
      </c>
    </row>
    <row r="682" spans="1:7">
      <c r="B682" s="55"/>
      <c r="C682" s="55"/>
      <c r="D682" s="221"/>
      <c r="E682" s="221"/>
      <c r="F682" s="222" t="s">
        <v>2097</v>
      </c>
    </row>
    <row r="683" spans="1:7" ht="16.5">
      <c r="B683" s="160"/>
      <c r="C683" s="160"/>
      <c r="D683" s="221"/>
      <c r="E683" s="221"/>
      <c r="F683" s="224" t="str">
        <f>C681</f>
        <v>J20-94</v>
      </c>
      <c r="G683" s="239" t="s">
        <v>2304</v>
      </c>
    </row>
    <row r="684" spans="1:7">
      <c r="B684" s="55"/>
      <c r="C684" s="307" t="s">
        <v>498</v>
      </c>
      <c r="D684" s="221"/>
      <c r="E684" s="221"/>
    </row>
    <row r="686" spans="1:7" ht="18">
      <c r="C686" s="306" t="s">
        <v>2657</v>
      </c>
    </row>
    <row r="687" spans="1:7">
      <c r="A687" s="351">
        <v>44012</v>
      </c>
      <c r="B687" s="55" t="s">
        <v>2514</v>
      </c>
      <c r="C687" s="55" t="s">
        <v>2646</v>
      </c>
      <c r="D687" s="221">
        <v>160</v>
      </c>
      <c r="E687" s="221"/>
      <c r="F687" s="222" t="s">
        <v>2097</v>
      </c>
    </row>
    <row r="688" spans="1:7" ht="16.5">
      <c r="B688" s="160" t="s">
        <v>2655</v>
      </c>
      <c r="C688" s="160" t="s">
        <v>2656</v>
      </c>
      <c r="D688" s="221"/>
      <c r="E688" s="221">
        <v>160</v>
      </c>
      <c r="F688" s="224" t="str">
        <f>C686</f>
        <v>J20-95</v>
      </c>
      <c r="G688" s="239" t="s">
        <v>2304</v>
      </c>
    </row>
    <row r="689" spans="1:7">
      <c r="B689" s="55"/>
      <c r="C689" s="307" t="s">
        <v>498</v>
      </c>
      <c r="D689" s="221"/>
      <c r="E689" s="221"/>
    </row>
    <row r="691" spans="1:7" ht="18">
      <c r="C691" s="308" t="s">
        <v>2658</v>
      </c>
    </row>
    <row r="692" spans="1:7">
      <c r="A692" s="351">
        <v>44012</v>
      </c>
      <c r="B692" s="55" t="s">
        <v>2608</v>
      </c>
      <c r="C692" s="55" t="s">
        <v>2595</v>
      </c>
      <c r="D692" s="221">
        <v>850.5</v>
      </c>
      <c r="E692" s="221"/>
      <c r="F692" s="222" t="s">
        <v>2097</v>
      </c>
    </row>
    <row r="693" spans="1:7" ht="16.5">
      <c r="B693" s="160" t="s">
        <v>2514</v>
      </c>
      <c r="C693" s="160" t="s">
        <v>2646</v>
      </c>
      <c r="D693" s="221"/>
      <c r="E693" s="221">
        <v>850.5</v>
      </c>
      <c r="F693" s="224" t="str">
        <f>C691</f>
        <v>J20-96</v>
      </c>
      <c r="G693" s="239" t="s">
        <v>2304</v>
      </c>
    </row>
    <row r="694" spans="1:7">
      <c r="B694" s="55"/>
      <c r="C694" s="309" t="s">
        <v>2659</v>
      </c>
      <c r="D694" s="221"/>
      <c r="E694" s="221"/>
    </row>
    <row r="696" spans="1:7" ht="18">
      <c r="C696" s="308" t="s">
        <v>2660</v>
      </c>
    </row>
    <row r="697" spans="1:7">
      <c r="A697" s="351">
        <v>44012</v>
      </c>
      <c r="B697" s="55" t="s">
        <v>2608</v>
      </c>
      <c r="C697" s="55" t="s">
        <v>2595</v>
      </c>
      <c r="D697" s="221">
        <v>714</v>
      </c>
      <c r="E697" s="221"/>
      <c r="F697" s="222" t="s">
        <v>2097</v>
      </c>
    </row>
    <row r="698" spans="1:7" ht="16.5">
      <c r="B698" s="160" t="s">
        <v>2514</v>
      </c>
      <c r="C698" s="160" t="s">
        <v>2646</v>
      </c>
      <c r="D698" s="221"/>
      <c r="E698" s="221">
        <v>714</v>
      </c>
      <c r="F698" s="224" t="str">
        <f>C696</f>
        <v>J20-97</v>
      </c>
      <c r="G698" s="239" t="s">
        <v>2304</v>
      </c>
    </row>
    <row r="699" spans="1:7">
      <c r="B699" s="55"/>
      <c r="C699" s="309" t="s">
        <v>2659</v>
      </c>
      <c r="D699" s="221"/>
      <c r="E699" s="221"/>
    </row>
    <row r="701" spans="1:7" ht="18">
      <c r="C701" s="308" t="s">
        <v>2661</v>
      </c>
    </row>
    <row r="702" spans="1:7">
      <c r="A702" s="351">
        <v>44012</v>
      </c>
      <c r="B702" s="55" t="s">
        <v>2608</v>
      </c>
      <c r="C702" s="55" t="s">
        <v>2595</v>
      </c>
      <c r="D702" s="221">
        <v>3560.96</v>
      </c>
      <c r="E702" s="221"/>
      <c r="F702" s="222" t="s">
        <v>2097</v>
      </c>
    </row>
    <row r="703" spans="1:7" ht="16.5">
      <c r="B703" s="160" t="s">
        <v>2514</v>
      </c>
      <c r="C703" s="160" t="s">
        <v>2646</v>
      </c>
      <c r="D703" s="221"/>
      <c r="E703" s="221">
        <v>3560.96</v>
      </c>
      <c r="F703" s="224" t="str">
        <f>C701</f>
        <v>J20-98</v>
      </c>
      <c r="G703" s="239" t="s">
        <v>2304</v>
      </c>
    </row>
    <row r="704" spans="1:7">
      <c r="B704" s="55"/>
      <c r="C704" s="309" t="s">
        <v>2659</v>
      </c>
      <c r="D704" s="221"/>
      <c r="E704" s="221"/>
    </row>
    <row r="706" spans="1:8" ht="18">
      <c r="C706" s="310" t="s">
        <v>2662</v>
      </c>
      <c r="F706" s="223"/>
    </row>
    <row r="707" spans="1:8" ht="16.5">
      <c r="A707" s="351">
        <v>43805</v>
      </c>
      <c r="B707" s="55" t="s">
        <v>2663</v>
      </c>
      <c r="C707" s="55" t="s">
        <v>2664</v>
      </c>
      <c r="D707" s="221">
        <v>108581.14</v>
      </c>
      <c r="E707" s="221"/>
      <c r="F707" s="222" t="s">
        <v>2097</v>
      </c>
      <c r="G707" s="239" t="s">
        <v>24</v>
      </c>
    </row>
    <row r="708" spans="1:8" ht="16.5">
      <c r="B708" s="160" t="s">
        <v>2665</v>
      </c>
      <c r="C708" s="160" t="s">
        <v>2666</v>
      </c>
      <c r="D708" s="221"/>
      <c r="E708" s="221">
        <v>108581.14</v>
      </c>
      <c r="F708" s="223" t="str">
        <f>C706</f>
        <v>J20-99</v>
      </c>
      <c r="G708" s="239" t="s">
        <v>2304</v>
      </c>
    </row>
    <row r="709" spans="1:8">
      <c r="B709" s="55"/>
      <c r="C709" s="311" t="s">
        <v>2667</v>
      </c>
      <c r="D709" s="221"/>
      <c r="E709" s="221"/>
      <c r="F709" s="223"/>
    </row>
    <row r="710" spans="1:8">
      <c r="F710" s="223"/>
    </row>
    <row r="711" spans="1:8" ht="18">
      <c r="B711" s="43"/>
      <c r="C711" s="312" t="s">
        <v>2668</v>
      </c>
      <c r="D711" s="22"/>
      <c r="E711" s="22"/>
      <c r="F711" s="204"/>
    </row>
    <row r="712" spans="1:8">
      <c r="A712" s="351">
        <v>43859</v>
      </c>
      <c r="B712" s="55" t="s">
        <v>2671</v>
      </c>
      <c r="C712" s="159" t="s">
        <v>2681</v>
      </c>
      <c r="D712" s="75">
        <v>50000</v>
      </c>
      <c r="E712" s="75"/>
      <c r="F712" s="223" t="s">
        <v>2669</v>
      </c>
      <c r="G712" s="313"/>
      <c r="H712" s="376"/>
    </row>
    <row r="713" spans="1:8" ht="16.5">
      <c r="B713" s="55" t="s">
        <v>2670</v>
      </c>
      <c r="C713" s="159" t="s">
        <v>2682</v>
      </c>
      <c r="D713" s="75">
        <v>50000</v>
      </c>
      <c r="E713" s="75"/>
      <c r="F713" s="223" t="str">
        <f>+C711</f>
        <v>J20-100</v>
      </c>
      <c r="G713" s="239" t="s">
        <v>2304</v>
      </c>
      <c r="H713" s="376"/>
    </row>
    <row r="714" spans="1:8">
      <c r="B714" s="160" t="s">
        <v>2663</v>
      </c>
      <c r="C714" s="160" t="s">
        <v>151</v>
      </c>
      <c r="D714" s="75" t="s">
        <v>24</v>
      </c>
      <c r="E714" s="75">
        <f>SUM(D712:D713)</f>
        <v>100000</v>
      </c>
      <c r="F714" s="204" t="s">
        <v>24</v>
      </c>
      <c r="G714" s="313"/>
      <c r="H714" s="376"/>
    </row>
    <row r="715" spans="1:8">
      <c r="B715" s="55"/>
      <c r="C715" s="159"/>
      <c r="D715" s="75"/>
      <c r="E715" s="75"/>
      <c r="F715" s="204"/>
      <c r="G715" s="313"/>
      <c r="H715" s="376"/>
    </row>
    <row r="716" spans="1:8">
      <c r="B716" s="55" t="s">
        <v>2672</v>
      </c>
      <c r="C716" s="159" t="s">
        <v>129</v>
      </c>
      <c r="D716" s="75">
        <v>100000</v>
      </c>
      <c r="E716" s="75"/>
      <c r="F716" s="204" t="s">
        <v>24</v>
      </c>
      <c r="G716" s="313"/>
      <c r="H716" s="376"/>
    </row>
    <row r="717" spans="1:8">
      <c r="B717" s="160" t="s">
        <v>2673</v>
      </c>
      <c r="C717" s="160" t="s">
        <v>18</v>
      </c>
      <c r="D717" s="75"/>
      <c r="E717" s="75">
        <f>+D716</f>
        <v>100000</v>
      </c>
      <c r="F717" s="204"/>
      <c r="G717" s="313"/>
      <c r="H717" s="376"/>
    </row>
    <row r="718" spans="1:8">
      <c r="B718" s="160"/>
      <c r="C718" s="313" t="s">
        <v>2674</v>
      </c>
      <c r="D718" s="75"/>
      <c r="E718" s="75"/>
      <c r="F718" s="204"/>
      <c r="G718" s="313"/>
      <c r="H718" s="376"/>
    </row>
    <row r="720" spans="1:8" ht="18">
      <c r="C720" s="314" t="s">
        <v>2675</v>
      </c>
      <c r="F720" s="223"/>
    </row>
    <row r="721" spans="1:8" ht="16.5">
      <c r="A721" s="351">
        <v>43887</v>
      </c>
      <c r="B721" s="55" t="s">
        <v>2676</v>
      </c>
      <c r="C721" s="55" t="s">
        <v>2677</v>
      </c>
      <c r="D721" s="221">
        <v>26354.87</v>
      </c>
      <c r="E721" s="221"/>
      <c r="F721" s="222" t="s">
        <v>2097</v>
      </c>
      <c r="G721" s="239" t="s">
        <v>24</v>
      </c>
    </row>
    <row r="722" spans="1:8" ht="16.5">
      <c r="B722" s="160" t="s">
        <v>2663</v>
      </c>
      <c r="C722" s="160" t="s">
        <v>479</v>
      </c>
      <c r="D722" s="221"/>
      <c r="E722" s="221">
        <v>26354.87</v>
      </c>
      <c r="F722" s="223" t="str">
        <f>C720</f>
        <v>J20-101</v>
      </c>
      <c r="G722" s="239" t="s">
        <v>2304</v>
      </c>
    </row>
    <row r="723" spans="1:8">
      <c r="B723" s="55"/>
      <c r="C723" s="315" t="s">
        <v>2678</v>
      </c>
      <c r="D723" s="221"/>
      <c r="E723" s="221"/>
      <c r="F723" s="223"/>
    </row>
    <row r="724" spans="1:8">
      <c r="C724" s="315" t="s">
        <v>2679</v>
      </c>
    </row>
    <row r="726" spans="1:8" ht="18">
      <c r="C726" s="314" t="s">
        <v>2680</v>
      </c>
      <c r="F726" s="223"/>
    </row>
    <row r="727" spans="1:8">
      <c r="A727" s="351">
        <v>43887</v>
      </c>
      <c r="B727" s="55" t="s">
        <v>2665</v>
      </c>
      <c r="C727" s="55" t="s">
        <v>2666</v>
      </c>
      <c r="D727" s="221">
        <v>26354.87</v>
      </c>
      <c r="E727" s="221"/>
      <c r="F727" s="222" t="s">
        <v>2097</v>
      </c>
    </row>
    <row r="728" spans="1:8" ht="16.5">
      <c r="B728" s="160" t="s">
        <v>2676</v>
      </c>
      <c r="C728" s="160" t="s">
        <v>2677</v>
      </c>
      <c r="D728" s="221"/>
      <c r="E728" s="221">
        <v>26354.87</v>
      </c>
      <c r="F728" s="223" t="str">
        <f>C726</f>
        <v>J20-102</v>
      </c>
      <c r="G728" s="239" t="s">
        <v>2304</v>
      </c>
    </row>
    <row r="729" spans="1:8">
      <c r="B729" s="55"/>
      <c r="C729" s="315" t="s">
        <v>2683</v>
      </c>
      <c r="D729" s="221"/>
      <c r="E729" s="221"/>
      <c r="F729" s="223"/>
    </row>
    <row r="730" spans="1:8">
      <c r="C730" s="315" t="s">
        <v>24</v>
      </c>
    </row>
    <row r="731" spans="1:8" ht="18.5">
      <c r="A731" s="356"/>
      <c r="B731" s="337"/>
      <c r="C731" s="338" t="s">
        <v>2688</v>
      </c>
      <c r="D731" s="339"/>
      <c r="E731" s="339"/>
      <c r="F731" s="340"/>
      <c r="G731" s="341"/>
    </row>
    <row r="732" spans="1:8" ht="14.5">
      <c r="A732" s="356">
        <v>43647</v>
      </c>
      <c r="B732" s="342" t="s">
        <v>2689</v>
      </c>
      <c r="C732" s="342" t="s">
        <v>2690</v>
      </c>
      <c r="D732" s="343">
        <v>16868098.52</v>
      </c>
      <c r="E732" s="343"/>
      <c r="F732" s="344" t="s">
        <v>2097</v>
      </c>
      <c r="G732" s="341"/>
      <c r="H732" s="120" t="s">
        <v>2706</v>
      </c>
    </row>
    <row r="733" spans="1:8" ht="14.5">
      <c r="A733" s="356"/>
      <c r="B733" s="345" t="s">
        <v>2676</v>
      </c>
      <c r="C733" s="345" t="s">
        <v>2677</v>
      </c>
      <c r="D733" s="343"/>
      <c r="E733" s="343">
        <v>16868098.52</v>
      </c>
      <c r="F733" s="340" t="str">
        <f>C731</f>
        <v>J20-103</v>
      </c>
      <c r="G733" s="346" t="s">
        <v>2304</v>
      </c>
    </row>
    <row r="734" spans="1:8" ht="14.5">
      <c r="A734" s="356"/>
      <c r="B734" s="342"/>
      <c r="C734" s="346" t="s">
        <v>2691</v>
      </c>
      <c r="D734" s="343"/>
      <c r="E734" s="343"/>
      <c r="F734" s="340"/>
      <c r="G734" s="341"/>
    </row>
    <row r="735" spans="1:8" ht="18">
      <c r="C735" s="325"/>
      <c r="F735" s="223"/>
    </row>
    <row r="736" spans="1:8" ht="18">
      <c r="C736" s="325" t="s">
        <v>2700</v>
      </c>
      <c r="F736" s="223"/>
    </row>
    <row r="737" spans="1:9">
      <c r="A737" s="351">
        <v>43647</v>
      </c>
      <c r="B737" s="55"/>
      <c r="C737" s="55"/>
      <c r="D737" s="221"/>
      <c r="E737" s="221"/>
      <c r="F737" s="222" t="s">
        <v>2097</v>
      </c>
    </row>
    <row r="738" spans="1:9" ht="16.5">
      <c r="B738" s="160"/>
      <c r="C738" s="160"/>
      <c r="D738" s="221"/>
      <c r="E738" s="221"/>
      <c r="F738" s="223" t="str">
        <f>C736</f>
        <v>J20-104</v>
      </c>
      <c r="G738" s="239"/>
    </row>
    <row r="739" spans="1:9">
      <c r="B739" s="55"/>
      <c r="C739" s="326"/>
      <c r="D739" s="221"/>
      <c r="E739" s="221"/>
      <c r="F739" s="223"/>
    </row>
    <row r="740" spans="1:9" ht="18">
      <c r="C740" s="325"/>
      <c r="F740" s="223"/>
    </row>
    <row r="741" spans="1:9" ht="18">
      <c r="C741" s="325"/>
      <c r="F741" s="223"/>
    </row>
    <row r="742" spans="1:9" ht="18">
      <c r="C742" s="325"/>
      <c r="F742" s="223"/>
    </row>
    <row r="743" spans="1:9">
      <c r="B743" s="55"/>
      <c r="C743" s="55" t="s">
        <v>24</v>
      </c>
      <c r="D743" s="221"/>
      <c r="E743" s="221"/>
      <c r="F743" s="222"/>
    </row>
    <row r="744" spans="1:9" ht="18">
      <c r="C744" s="318" t="s">
        <v>2685</v>
      </c>
      <c r="F744" s="223"/>
    </row>
    <row r="745" spans="1:9">
      <c r="A745" s="351">
        <v>44006</v>
      </c>
      <c r="B745" s="55" t="s">
        <v>2686</v>
      </c>
      <c r="C745" s="55" t="s">
        <v>2687</v>
      </c>
      <c r="D745" s="221">
        <v>14915.07</v>
      </c>
      <c r="E745" s="221"/>
      <c r="F745" s="222" t="s">
        <v>2097</v>
      </c>
    </row>
    <row r="746" spans="1:9" ht="16.5">
      <c r="B746" s="160" t="s">
        <v>2580</v>
      </c>
      <c r="C746" s="160" t="s">
        <v>2581</v>
      </c>
      <c r="D746" s="221"/>
      <c r="E746" s="221">
        <v>14915.07</v>
      </c>
      <c r="F746" s="223" t="str">
        <f>C744</f>
        <v>J20-105</v>
      </c>
      <c r="G746" s="239" t="s">
        <v>2304</v>
      </c>
    </row>
    <row r="747" spans="1:9">
      <c r="B747" s="55"/>
      <c r="C747" s="319" t="s">
        <v>2692</v>
      </c>
      <c r="D747" s="221"/>
      <c r="E747" s="221"/>
      <c r="F747" s="223"/>
    </row>
    <row r="749" spans="1:9" ht="18">
      <c r="A749" s="357"/>
      <c r="B749" s="327"/>
      <c r="C749" s="324" t="s">
        <v>2693</v>
      </c>
      <c r="D749" s="328"/>
      <c r="E749" s="328"/>
      <c r="F749" s="329"/>
    </row>
    <row r="750" spans="1:9">
      <c r="A750" s="357">
        <v>44006</v>
      </c>
      <c r="B750" s="330" t="s">
        <v>2694</v>
      </c>
      <c r="C750" s="330" t="s">
        <v>2695</v>
      </c>
      <c r="D750" s="331">
        <v>313</v>
      </c>
      <c r="E750" s="331"/>
      <c r="F750" s="332" t="s">
        <v>2097</v>
      </c>
      <c r="H750" s="120" t="s">
        <v>2703</v>
      </c>
      <c r="I750" s="336">
        <v>44006</v>
      </c>
    </row>
    <row r="751" spans="1:9">
      <c r="A751" s="357"/>
      <c r="B751" s="333" t="s">
        <v>2697</v>
      </c>
      <c r="C751" s="333" t="s">
        <v>176</v>
      </c>
      <c r="D751" s="331"/>
      <c r="E751" s="331">
        <v>313</v>
      </c>
      <c r="F751" s="329" t="str">
        <f>C749</f>
        <v>J20-106</v>
      </c>
    </row>
    <row r="752" spans="1:9">
      <c r="A752" s="357"/>
      <c r="B752" s="330"/>
      <c r="C752" s="334" t="s">
        <v>2704</v>
      </c>
      <c r="D752" s="331"/>
      <c r="E752" s="331"/>
      <c r="F752" s="329"/>
    </row>
    <row r="753" spans="1:9">
      <c r="A753" s="357"/>
      <c r="B753" s="330"/>
      <c r="C753" s="334" t="s">
        <v>2705</v>
      </c>
      <c r="D753" s="331"/>
      <c r="E753" s="331"/>
      <c r="F753" s="329"/>
    </row>
    <row r="754" spans="1:9">
      <c r="A754" s="357"/>
      <c r="B754" s="327"/>
      <c r="C754" s="327"/>
      <c r="D754" s="328"/>
      <c r="E754" s="328"/>
      <c r="F754" s="335"/>
    </row>
    <row r="755" spans="1:9" ht="18">
      <c r="A755" s="357"/>
      <c r="B755" s="327"/>
      <c r="C755" s="324" t="s">
        <v>2698</v>
      </c>
      <c r="D755" s="328"/>
      <c r="E755" s="328"/>
      <c r="F755" s="329"/>
    </row>
    <row r="756" spans="1:9">
      <c r="A756" s="357">
        <v>44105</v>
      </c>
      <c r="B756" s="330" t="s">
        <v>2697</v>
      </c>
      <c r="C756" s="330" t="s">
        <v>176</v>
      </c>
      <c r="D756" s="331">
        <v>313</v>
      </c>
      <c r="E756" s="331"/>
      <c r="F756" s="332" t="s">
        <v>2097</v>
      </c>
      <c r="H756" s="120" t="s">
        <v>2702</v>
      </c>
      <c r="I756" s="336">
        <v>44105</v>
      </c>
    </row>
    <row r="757" spans="1:9">
      <c r="A757" s="357"/>
      <c r="B757" s="333" t="s">
        <v>2699</v>
      </c>
      <c r="C757" s="333" t="s">
        <v>2696</v>
      </c>
      <c r="D757" s="331"/>
      <c r="E757" s="331">
        <v>313</v>
      </c>
      <c r="F757" s="329" t="str">
        <f>C755</f>
        <v>J20-107</v>
      </c>
    </row>
    <row r="758" spans="1:9">
      <c r="A758" s="357"/>
      <c r="B758" s="330"/>
      <c r="C758" s="334" t="s">
        <v>2701</v>
      </c>
      <c r="D758" s="331"/>
      <c r="E758" s="331"/>
      <c r="F758" s="329"/>
    </row>
    <row r="760" spans="1:9" ht="18">
      <c r="C760" s="349" t="s">
        <v>2707</v>
      </c>
      <c r="F760" s="223"/>
    </row>
    <row r="761" spans="1:9">
      <c r="A761" s="351">
        <v>43647</v>
      </c>
      <c r="B761" s="55" t="s">
        <v>2748</v>
      </c>
      <c r="C761" s="55" t="s">
        <v>2749</v>
      </c>
      <c r="D761" s="221">
        <v>302019.65000000002</v>
      </c>
      <c r="E761" s="221"/>
      <c r="F761" s="222" t="s">
        <v>2097</v>
      </c>
    </row>
    <row r="762" spans="1:9" ht="16.5">
      <c r="B762" s="160" t="s">
        <v>2663</v>
      </c>
      <c r="C762" s="160" t="s">
        <v>2545</v>
      </c>
      <c r="D762" s="221"/>
      <c r="E762" s="221">
        <v>302019.65000000002</v>
      </c>
      <c r="F762" s="223" t="str">
        <f>C760</f>
        <v>J20-108</v>
      </c>
      <c r="G762" s="239" t="s">
        <v>2304</v>
      </c>
    </row>
    <row r="763" spans="1:9">
      <c r="B763" s="55"/>
      <c r="C763" s="350" t="s">
        <v>2750</v>
      </c>
      <c r="D763" s="221"/>
      <c r="E763" s="221"/>
      <c r="F763" s="223"/>
    </row>
    <row r="765" spans="1:9" ht="18">
      <c r="C765" s="347" t="s">
        <v>2747</v>
      </c>
      <c r="F765" s="223"/>
    </row>
    <row r="766" spans="1:9">
      <c r="A766" s="351">
        <v>43768</v>
      </c>
      <c r="B766" s="55" t="s">
        <v>2686</v>
      </c>
      <c r="C766" s="55" t="s">
        <v>2687</v>
      </c>
      <c r="D766" s="221">
        <v>238.75</v>
      </c>
      <c r="E766" s="221"/>
      <c r="F766" s="222" t="s">
        <v>2097</v>
      </c>
    </row>
    <row r="767" spans="1:9" ht="16.5">
      <c r="B767" s="160" t="s">
        <v>2708</v>
      </c>
      <c r="C767" s="160" t="s">
        <v>2709</v>
      </c>
      <c r="D767" s="221"/>
      <c r="E767" s="221">
        <v>238.75</v>
      </c>
      <c r="F767" s="223" t="str">
        <f>C765</f>
        <v>J20-108A</v>
      </c>
      <c r="G767" s="239" t="s">
        <v>2304</v>
      </c>
    </row>
    <row r="768" spans="1:9">
      <c r="B768" s="55" t="s">
        <v>2686</v>
      </c>
      <c r="C768" s="55" t="s">
        <v>2687</v>
      </c>
      <c r="D768" s="221">
        <v>233.25</v>
      </c>
      <c r="E768" s="221"/>
      <c r="F768" s="223"/>
    </row>
    <row r="769" spans="1:7">
      <c r="B769" s="160" t="s">
        <v>2708</v>
      </c>
      <c r="C769" s="160" t="s">
        <v>2709</v>
      </c>
      <c r="D769" s="221"/>
      <c r="E769" s="221">
        <v>233.25</v>
      </c>
      <c r="F769" s="223"/>
    </row>
    <row r="770" spans="1:7">
      <c r="B770" s="55"/>
      <c r="C770" s="348" t="s">
        <v>2710</v>
      </c>
      <c r="D770" s="221"/>
      <c r="E770" s="221"/>
      <c r="F770" s="223"/>
    </row>
    <row r="772" spans="1:7" ht="18">
      <c r="C772" s="347" t="s">
        <v>2711</v>
      </c>
      <c r="F772" s="223"/>
    </row>
    <row r="773" spans="1:7">
      <c r="A773" s="351">
        <v>43789</v>
      </c>
      <c r="B773" s="55" t="s">
        <v>2686</v>
      </c>
      <c r="C773" s="55" t="s">
        <v>2687</v>
      </c>
      <c r="D773" s="221">
        <v>241.9</v>
      </c>
      <c r="E773" s="221"/>
      <c r="F773" s="222" t="s">
        <v>2097</v>
      </c>
    </row>
    <row r="774" spans="1:7" ht="16.5">
      <c r="B774" s="160" t="s">
        <v>2708</v>
      </c>
      <c r="C774" s="160" t="s">
        <v>2709</v>
      </c>
      <c r="D774" s="221"/>
      <c r="E774" s="221">
        <v>241.9</v>
      </c>
      <c r="F774" s="223" t="str">
        <f>C772</f>
        <v>J20-109</v>
      </c>
      <c r="G774" s="239" t="s">
        <v>2304</v>
      </c>
    </row>
    <row r="775" spans="1:7">
      <c r="B775" s="55"/>
      <c r="C775" s="348" t="s">
        <v>2710</v>
      </c>
      <c r="D775" s="221"/>
      <c r="E775" s="221"/>
      <c r="F775" s="223"/>
    </row>
    <row r="777" spans="1:7" ht="18">
      <c r="C777" s="347" t="s">
        <v>2712</v>
      </c>
      <c r="F777" s="223"/>
    </row>
    <row r="778" spans="1:7">
      <c r="A778" s="351">
        <v>43852</v>
      </c>
      <c r="B778" s="55" t="s">
        <v>2686</v>
      </c>
      <c r="C778" s="55" t="s">
        <v>2687</v>
      </c>
      <c r="D778" s="221">
        <v>32333.61</v>
      </c>
      <c r="E778" s="221"/>
      <c r="F778" s="222" t="s">
        <v>2097</v>
      </c>
    </row>
    <row r="779" spans="1:7" ht="16.5">
      <c r="B779" s="160" t="s">
        <v>2708</v>
      </c>
      <c r="C779" s="160" t="s">
        <v>2709</v>
      </c>
      <c r="D779" s="221"/>
      <c r="E779" s="221">
        <v>32333.61</v>
      </c>
      <c r="F779" s="223" t="str">
        <f>C777</f>
        <v>J20-110</v>
      </c>
      <c r="G779" s="239" t="s">
        <v>2304</v>
      </c>
    </row>
    <row r="780" spans="1:7">
      <c r="B780" s="55" t="s">
        <v>2686</v>
      </c>
      <c r="C780" s="55" t="s">
        <v>2687</v>
      </c>
      <c r="D780" s="221">
        <v>241.9</v>
      </c>
      <c r="E780" s="221"/>
      <c r="F780" s="223"/>
    </row>
    <row r="781" spans="1:7">
      <c r="B781" s="160" t="s">
        <v>2708</v>
      </c>
      <c r="C781" s="160" t="s">
        <v>2709</v>
      </c>
      <c r="D781" s="221"/>
      <c r="E781" s="221">
        <v>241.9</v>
      </c>
      <c r="F781" s="223"/>
    </row>
    <row r="782" spans="1:7">
      <c r="B782" s="55" t="s">
        <v>2686</v>
      </c>
      <c r="C782" s="55" t="s">
        <v>2687</v>
      </c>
      <c r="D782" s="221">
        <v>244.65</v>
      </c>
      <c r="E782" s="221"/>
      <c r="F782" s="223"/>
    </row>
    <row r="783" spans="1:7">
      <c r="B783" s="160" t="s">
        <v>2708</v>
      </c>
      <c r="C783" s="160" t="s">
        <v>2709</v>
      </c>
      <c r="D783" s="221"/>
      <c r="E783" s="221">
        <v>244.65</v>
      </c>
      <c r="F783" s="223"/>
    </row>
    <row r="784" spans="1:7">
      <c r="B784" s="55"/>
      <c r="C784" s="348" t="s">
        <v>2710</v>
      </c>
      <c r="D784" s="221"/>
      <c r="E784" s="221"/>
      <c r="F784" s="223"/>
    </row>
    <row r="787" spans="1:7" ht="18">
      <c r="C787" s="347" t="s">
        <v>2713</v>
      </c>
      <c r="F787" s="223"/>
    </row>
    <row r="788" spans="1:7">
      <c r="A788" s="351">
        <v>44012</v>
      </c>
      <c r="B788" s="55" t="s">
        <v>2714</v>
      </c>
      <c r="C788" s="55" t="s">
        <v>2715</v>
      </c>
      <c r="D788" s="221">
        <v>6864.92</v>
      </c>
      <c r="E788" s="221"/>
      <c r="F788" s="222" t="s">
        <v>2097</v>
      </c>
    </row>
    <row r="789" spans="1:7" ht="16.5">
      <c r="B789" s="160" t="s">
        <v>2716</v>
      </c>
      <c r="C789" s="160" t="s">
        <v>2717</v>
      </c>
      <c r="D789" s="221"/>
      <c r="E789" s="221">
        <v>6864.92</v>
      </c>
      <c r="F789" s="223" t="str">
        <f>C787</f>
        <v>J20-111</v>
      </c>
      <c r="G789" s="239" t="s">
        <v>2304</v>
      </c>
    </row>
    <row r="790" spans="1:7">
      <c r="B790" s="55"/>
      <c r="C790" s="348" t="s">
        <v>2710</v>
      </c>
      <c r="D790" s="221"/>
      <c r="E790" s="221"/>
      <c r="F790" s="223"/>
    </row>
    <row r="792" spans="1:7" ht="18">
      <c r="C792" s="347" t="s">
        <v>2718</v>
      </c>
      <c r="F792" s="223"/>
    </row>
    <row r="793" spans="1:7">
      <c r="A793" s="351" t="s">
        <v>2719</v>
      </c>
      <c r="B793" s="55" t="s">
        <v>2498</v>
      </c>
      <c r="C793" s="55" t="s">
        <v>2720</v>
      </c>
      <c r="D793" s="221">
        <v>3222.85</v>
      </c>
      <c r="E793" s="221"/>
      <c r="F793" s="222" t="s">
        <v>2097</v>
      </c>
    </row>
    <row r="794" spans="1:7" ht="16.5">
      <c r="B794" s="160" t="s">
        <v>2456</v>
      </c>
      <c r="C794" s="160" t="s">
        <v>2227</v>
      </c>
      <c r="D794" s="221"/>
      <c r="E794" s="221">
        <v>3222.85</v>
      </c>
      <c r="F794" s="223" t="str">
        <f>C792</f>
        <v>J20-112</v>
      </c>
      <c r="G794" s="239" t="s">
        <v>2304</v>
      </c>
    </row>
    <row r="795" spans="1:7">
      <c r="B795" s="55" t="s">
        <v>2498</v>
      </c>
      <c r="C795" s="55" t="s">
        <v>2720</v>
      </c>
      <c r="D795" s="221">
        <v>8600</v>
      </c>
      <c r="E795" s="221"/>
      <c r="F795" s="223"/>
    </row>
    <row r="796" spans="1:7">
      <c r="B796" s="160" t="s">
        <v>2456</v>
      </c>
      <c r="C796" s="160" t="s">
        <v>2227</v>
      </c>
      <c r="D796" s="221"/>
      <c r="E796" s="221">
        <v>8600</v>
      </c>
      <c r="F796" s="223"/>
    </row>
    <row r="797" spans="1:7">
      <c r="B797" s="55" t="s">
        <v>2498</v>
      </c>
      <c r="C797" s="55" t="s">
        <v>2720</v>
      </c>
      <c r="D797" s="221">
        <v>1121.82</v>
      </c>
      <c r="E797" s="221"/>
      <c r="F797" s="223"/>
    </row>
    <row r="798" spans="1:7">
      <c r="B798" s="160" t="s">
        <v>2452</v>
      </c>
      <c r="C798" s="160" t="s">
        <v>2227</v>
      </c>
      <c r="D798" s="221"/>
      <c r="E798" s="221">
        <v>1121.82</v>
      </c>
      <c r="F798" s="223"/>
    </row>
    <row r="799" spans="1:7">
      <c r="B799" s="55"/>
      <c r="C799" s="348" t="s">
        <v>2710</v>
      </c>
      <c r="D799" s="221"/>
      <c r="E799" s="221"/>
      <c r="F799" s="223"/>
    </row>
    <row r="800" spans="1:7">
      <c r="B800" s="160"/>
      <c r="C800" s="160"/>
      <c r="D800" s="221"/>
      <c r="E800" s="221"/>
      <c r="F800" s="223"/>
    </row>
    <row r="801" spans="1:7" ht="18">
      <c r="C801" s="347" t="s">
        <v>2721</v>
      </c>
      <c r="F801" s="223"/>
    </row>
    <row r="802" spans="1:7">
      <c r="A802" s="351" t="s">
        <v>2719</v>
      </c>
      <c r="B802" s="55" t="s">
        <v>2723</v>
      </c>
      <c r="C802" s="55" t="s">
        <v>2724</v>
      </c>
      <c r="D802" s="221">
        <v>11500</v>
      </c>
      <c r="E802" s="221"/>
      <c r="F802" s="222" t="s">
        <v>2097</v>
      </c>
    </row>
    <row r="803" spans="1:7" ht="16.5">
      <c r="B803" s="160" t="s">
        <v>2725</v>
      </c>
      <c r="C803" s="160" t="s">
        <v>2726</v>
      </c>
      <c r="D803" s="221"/>
      <c r="E803" s="221">
        <v>11500</v>
      </c>
      <c r="F803" s="223" t="str">
        <f>C801</f>
        <v>J20-113</v>
      </c>
      <c r="G803" s="239" t="s">
        <v>2304</v>
      </c>
    </row>
    <row r="804" spans="1:7">
      <c r="B804" s="55" t="s">
        <v>2727</v>
      </c>
      <c r="C804" s="55" t="s">
        <v>2728</v>
      </c>
      <c r="D804" s="221">
        <v>1339.95</v>
      </c>
      <c r="E804" s="221"/>
      <c r="F804" s="223"/>
    </row>
    <row r="805" spans="1:7">
      <c r="B805" s="160" t="s">
        <v>2729</v>
      </c>
      <c r="C805" s="160" t="s">
        <v>2726</v>
      </c>
      <c r="D805" s="221"/>
      <c r="E805" s="221">
        <v>1339.95</v>
      </c>
      <c r="F805" s="223"/>
    </row>
    <row r="806" spans="1:7">
      <c r="B806" s="55" t="s">
        <v>2727</v>
      </c>
      <c r="C806" s="55" t="s">
        <v>2730</v>
      </c>
      <c r="D806" s="221">
        <v>2250</v>
      </c>
      <c r="E806" s="221"/>
      <c r="F806" s="223"/>
    </row>
    <row r="807" spans="1:7">
      <c r="B807" s="160" t="s">
        <v>2729</v>
      </c>
      <c r="C807" s="160" t="s">
        <v>2726</v>
      </c>
      <c r="D807" s="221"/>
      <c r="E807" s="221">
        <v>2250</v>
      </c>
      <c r="F807" s="223"/>
    </row>
    <row r="808" spans="1:7">
      <c r="B808" s="55"/>
      <c r="C808" s="348" t="s">
        <v>2710</v>
      </c>
      <c r="D808" s="221"/>
      <c r="E808" s="221"/>
      <c r="F808" s="223"/>
    </row>
    <row r="810" spans="1:7" ht="18">
      <c r="C810" s="347" t="s">
        <v>2722</v>
      </c>
      <c r="F810" s="223"/>
    </row>
    <row r="811" spans="1:7">
      <c r="A811" s="351">
        <v>43957</v>
      </c>
      <c r="B811" s="55" t="s">
        <v>2588</v>
      </c>
      <c r="C811" s="55" t="s">
        <v>2589</v>
      </c>
      <c r="D811" s="221">
        <v>6675</v>
      </c>
      <c r="E811" s="221"/>
      <c r="F811" s="222" t="s">
        <v>2097</v>
      </c>
    </row>
    <row r="812" spans="1:7" ht="16.5">
      <c r="B812" s="160" t="s">
        <v>2590</v>
      </c>
      <c r="C812" s="160" t="s">
        <v>2731</v>
      </c>
      <c r="D812" s="221"/>
      <c r="E812" s="221">
        <v>6675</v>
      </c>
      <c r="F812" s="223" t="str">
        <f>C810</f>
        <v>J20-114</v>
      </c>
      <c r="G812" s="239" t="s">
        <v>2304</v>
      </c>
    </row>
    <row r="813" spans="1:7">
      <c r="B813" s="55"/>
      <c r="C813" s="348" t="s">
        <v>2710</v>
      </c>
      <c r="D813" s="221"/>
      <c r="E813" s="221"/>
      <c r="F813" s="223"/>
    </row>
    <row r="815" spans="1:7" ht="18">
      <c r="A815" s="351" t="s">
        <v>24</v>
      </c>
      <c r="C815" s="347" t="s">
        <v>2732</v>
      </c>
      <c r="F815" s="223"/>
    </row>
    <row r="816" spans="1:7">
      <c r="A816" s="351">
        <v>44012</v>
      </c>
      <c r="B816" s="55" t="s">
        <v>2733</v>
      </c>
      <c r="C816" s="55" t="s">
        <v>2735</v>
      </c>
      <c r="D816" s="221">
        <v>761.94</v>
      </c>
      <c r="E816" s="221"/>
      <c r="F816" s="222" t="s">
        <v>2097</v>
      </c>
    </row>
    <row r="817" spans="1:7" ht="16.5">
      <c r="B817" s="160" t="s">
        <v>2253</v>
      </c>
      <c r="C817" s="160" t="s">
        <v>2734</v>
      </c>
      <c r="D817" s="221"/>
      <c r="E817" s="221">
        <v>761.94</v>
      </c>
      <c r="F817" s="223" t="str">
        <f>C815</f>
        <v>J20-115</v>
      </c>
      <c r="G817" s="239" t="s">
        <v>2304</v>
      </c>
    </row>
    <row r="818" spans="1:7">
      <c r="B818" s="55" t="s">
        <v>2736</v>
      </c>
      <c r="C818" s="55" t="s">
        <v>2737</v>
      </c>
      <c r="D818" s="221">
        <v>41.74</v>
      </c>
      <c r="E818" s="221"/>
      <c r="F818" s="223"/>
    </row>
    <row r="819" spans="1:7">
      <c r="B819" s="160" t="s">
        <v>2738</v>
      </c>
      <c r="C819" s="160" t="s">
        <v>2739</v>
      </c>
      <c r="D819" s="221"/>
      <c r="E819" s="221">
        <v>41.74</v>
      </c>
      <c r="F819" s="223"/>
    </row>
    <row r="820" spans="1:7">
      <c r="B820" s="55" t="s">
        <v>2740</v>
      </c>
      <c r="C820" s="55" t="s">
        <v>2741</v>
      </c>
      <c r="D820" s="221">
        <v>124.44</v>
      </c>
      <c r="E820" s="221"/>
      <c r="F820" s="223"/>
    </row>
    <row r="821" spans="1:7">
      <c r="B821" s="160" t="s">
        <v>2742</v>
      </c>
      <c r="C821" s="160" t="s">
        <v>2743</v>
      </c>
      <c r="D821" s="221"/>
      <c r="E821" s="221">
        <v>124.44</v>
      </c>
      <c r="F821" s="223"/>
    </row>
    <row r="822" spans="1:7">
      <c r="B822" s="55"/>
      <c r="C822" s="348" t="s">
        <v>2710</v>
      </c>
      <c r="D822" s="221"/>
      <c r="E822" s="221"/>
      <c r="F822" s="223"/>
    </row>
    <row r="824" spans="1:7" ht="18">
      <c r="A824" s="351" t="s">
        <v>24</v>
      </c>
      <c r="C824" s="347" t="s">
        <v>2744</v>
      </c>
      <c r="F824" s="223"/>
    </row>
    <row r="825" spans="1:7">
      <c r="A825" s="351">
        <v>44012</v>
      </c>
      <c r="B825" s="55" t="s">
        <v>2708</v>
      </c>
      <c r="C825" s="55" t="s">
        <v>2745</v>
      </c>
      <c r="D825" s="221">
        <v>32000.04</v>
      </c>
      <c r="E825" s="221"/>
      <c r="F825" s="222" t="s">
        <v>2097</v>
      </c>
    </row>
    <row r="826" spans="1:7" ht="16.5">
      <c r="B826" s="160" t="s">
        <v>2686</v>
      </c>
      <c r="C826" s="160" t="s">
        <v>2579</v>
      </c>
      <c r="D826" s="221"/>
      <c r="E826" s="221">
        <v>32000.04</v>
      </c>
      <c r="F826" s="223" t="str">
        <f>C824</f>
        <v>J20-116</v>
      </c>
      <c r="G826" s="239" t="s">
        <v>2304</v>
      </c>
    </row>
    <row r="827" spans="1:7">
      <c r="B827" s="55" t="s">
        <v>2708</v>
      </c>
      <c r="C827" s="55" t="s">
        <v>2745</v>
      </c>
      <c r="D827" s="221">
        <v>451.05</v>
      </c>
      <c r="E827" s="221"/>
      <c r="F827" s="223"/>
    </row>
    <row r="828" spans="1:7">
      <c r="B828" s="160" t="s">
        <v>2686</v>
      </c>
      <c r="C828" s="160" t="s">
        <v>2579</v>
      </c>
      <c r="D828" s="221"/>
      <c r="E828" s="221">
        <v>451.05</v>
      </c>
      <c r="F828" s="223"/>
    </row>
    <row r="829" spans="1:7">
      <c r="B829" s="55" t="s">
        <v>2708</v>
      </c>
      <c r="C829" s="55" t="s">
        <v>2745</v>
      </c>
      <c r="D829" s="221">
        <v>439.9</v>
      </c>
      <c r="E829" s="221"/>
      <c r="F829" s="223"/>
    </row>
    <row r="830" spans="1:7">
      <c r="B830" s="160" t="s">
        <v>2686</v>
      </c>
      <c r="C830" s="160" t="s">
        <v>2579</v>
      </c>
      <c r="D830" s="221"/>
      <c r="E830" s="221">
        <v>439.9</v>
      </c>
      <c r="F830" s="223"/>
    </row>
    <row r="831" spans="1:7">
      <c r="B831" s="55" t="s">
        <v>2708</v>
      </c>
      <c r="C831" s="55" t="s">
        <v>2745</v>
      </c>
      <c r="D831" s="221">
        <v>233.9</v>
      </c>
      <c r="E831" s="221"/>
      <c r="F831" s="223"/>
    </row>
    <row r="832" spans="1:7">
      <c r="B832" s="160" t="s">
        <v>2686</v>
      </c>
      <c r="C832" s="160" t="s">
        <v>2579</v>
      </c>
      <c r="D832" s="221"/>
      <c r="E832" s="221">
        <v>233.9</v>
      </c>
      <c r="F832" s="223"/>
    </row>
    <row r="833" spans="1:6">
      <c r="B833" s="55"/>
      <c r="C833" s="348" t="s">
        <v>2746</v>
      </c>
      <c r="D833" s="221"/>
      <c r="E833" s="221"/>
      <c r="F833" s="223"/>
    </row>
    <row r="835" spans="1:6" ht="18">
      <c r="A835" s="351" t="s">
        <v>24</v>
      </c>
      <c r="C835" s="358" t="s">
        <v>2776</v>
      </c>
      <c r="F835" s="223"/>
    </row>
    <row r="836" spans="1:6">
      <c r="A836" s="351">
        <v>43685</v>
      </c>
      <c r="B836" s="55" t="s">
        <v>2751</v>
      </c>
      <c r="C836" s="55" t="s">
        <v>2752</v>
      </c>
      <c r="D836" s="221">
        <v>25000</v>
      </c>
      <c r="E836" s="221"/>
      <c r="F836" s="222" t="s">
        <v>2097</v>
      </c>
    </row>
    <row r="837" spans="1:6">
      <c r="B837" s="160" t="s">
        <v>2753</v>
      </c>
      <c r="C837" s="160" t="s">
        <v>2754</v>
      </c>
      <c r="D837" s="221"/>
      <c r="E837" s="221">
        <v>25000</v>
      </c>
      <c r="F837" s="223" t="str">
        <f>C835</f>
        <v>J20-117 ADVANCED</v>
      </c>
    </row>
    <row r="838" spans="1:6">
      <c r="B838" s="55"/>
      <c r="C838" s="359" t="s">
        <v>2710</v>
      </c>
      <c r="D838" s="221"/>
      <c r="E838" s="221"/>
      <c r="F838" s="223"/>
    </row>
    <row r="839" spans="1:6">
      <c r="B839" s="160"/>
      <c r="C839" s="160"/>
      <c r="D839" s="221"/>
      <c r="E839" s="221"/>
      <c r="F839" s="223"/>
    </row>
    <row r="840" spans="1:6" ht="18">
      <c r="A840" s="351" t="s">
        <v>24</v>
      </c>
      <c r="C840" s="358" t="s">
        <v>2777</v>
      </c>
      <c r="F840" s="223"/>
    </row>
    <row r="841" spans="1:6">
      <c r="A841" s="351">
        <v>43853</v>
      </c>
      <c r="B841" s="55" t="s">
        <v>2755</v>
      </c>
      <c r="C841" s="55" t="s">
        <v>2687</v>
      </c>
      <c r="D841" s="221">
        <v>139284</v>
      </c>
      <c r="E841" s="221"/>
      <c r="F841" s="222" t="s">
        <v>2097</v>
      </c>
    </row>
    <row r="842" spans="1:6">
      <c r="B842" s="160" t="s">
        <v>2756</v>
      </c>
      <c r="C842" s="160" t="s">
        <v>637</v>
      </c>
      <c r="D842" s="221"/>
      <c r="E842" s="221">
        <v>139284</v>
      </c>
      <c r="F842" s="223" t="str">
        <f>C840</f>
        <v>J20-118 ADVANCED</v>
      </c>
    </row>
    <row r="843" spans="1:6">
      <c r="B843" s="55"/>
      <c r="C843" s="359" t="s">
        <v>2757</v>
      </c>
      <c r="D843" s="221"/>
      <c r="E843" s="221"/>
      <c r="F843" s="223"/>
    </row>
    <row r="845" spans="1:6" ht="18">
      <c r="A845" s="351" t="s">
        <v>24</v>
      </c>
      <c r="C845" s="360" t="s">
        <v>2779</v>
      </c>
      <c r="F845" s="223"/>
    </row>
    <row r="846" spans="1:6">
      <c r="A846" s="361">
        <v>44012</v>
      </c>
      <c r="B846" s="55" t="s">
        <v>2760</v>
      </c>
      <c r="C846" s="55" t="s">
        <v>2745</v>
      </c>
      <c r="D846" s="221">
        <v>52.79</v>
      </c>
      <c r="E846" s="221"/>
      <c r="F846" s="222" t="s">
        <v>2759</v>
      </c>
    </row>
    <row r="847" spans="1:6">
      <c r="B847" s="160" t="s">
        <v>2761</v>
      </c>
      <c r="C847" s="160" t="s">
        <v>2762</v>
      </c>
      <c r="D847" s="221"/>
      <c r="E847" s="221">
        <v>52.79</v>
      </c>
      <c r="F847" s="223" t="str">
        <f>C845</f>
        <v>J20-123 ADVANCED</v>
      </c>
    </row>
    <row r="848" spans="1:6">
      <c r="B848" s="160"/>
      <c r="C848" s="363" t="s">
        <v>2763</v>
      </c>
      <c r="D848" s="221"/>
      <c r="E848" s="221"/>
      <c r="F848" s="223"/>
    </row>
    <row r="849" spans="1:8">
      <c r="B849" s="160"/>
      <c r="C849" s="160"/>
      <c r="D849" s="221"/>
      <c r="E849" s="221"/>
      <c r="F849" s="223"/>
    </row>
    <row r="850" spans="1:8" ht="18">
      <c r="A850" s="351" t="s">
        <v>24</v>
      </c>
      <c r="C850" s="362" t="s">
        <v>2764</v>
      </c>
      <c r="F850" s="223"/>
    </row>
    <row r="851" spans="1:8">
      <c r="A851" s="351">
        <v>44012</v>
      </c>
      <c r="B851" s="55" t="s">
        <v>2782</v>
      </c>
      <c r="C851" s="55" t="s">
        <v>15</v>
      </c>
      <c r="D851" s="221">
        <v>1600000</v>
      </c>
      <c r="E851" s="221"/>
      <c r="F851" s="222" t="s">
        <v>2781</v>
      </c>
    </row>
    <row r="852" spans="1:8">
      <c r="B852" s="160" t="s">
        <v>2672</v>
      </c>
      <c r="C852" s="160" t="s">
        <v>2264</v>
      </c>
      <c r="D852" s="221"/>
      <c r="E852" s="221">
        <v>1600000</v>
      </c>
      <c r="F852" s="223" t="str">
        <f>C850</f>
        <v>J20-124</v>
      </c>
    </row>
    <row r="853" spans="1:8">
      <c r="B853" s="160"/>
      <c r="C853" s="163" t="s">
        <v>2783</v>
      </c>
      <c r="D853" s="221"/>
      <c r="E853" s="221"/>
      <c r="F853" s="223"/>
    </row>
    <row r="854" spans="1:8">
      <c r="B854" s="55" t="s">
        <v>2782</v>
      </c>
      <c r="C854" s="55" t="s">
        <v>15</v>
      </c>
      <c r="D854" s="221">
        <v>133584</v>
      </c>
      <c r="E854" s="221"/>
      <c r="F854" s="223"/>
    </row>
    <row r="855" spans="1:8">
      <c r="B855" s="160" t="s">
        <v>2672</v>
      </c>
      <c r="C855" s="160" t="s">
        <v>2264</v>
      </c>
      <c r="D855" s="221"/>
      <c r="E855" s="221">
        <v>133584</v>
      </c>
      <c r="F855" s="223"/>
    </row>
    <row r="856" spans="1:8">
      <c r="B856" s="160"/>
      <c r="C856" s="163" t="s">
        <v>2784</v>
      </c>
      <c r="D856" s="221"/>
      <c r="E856" s="221"/>
      <c r="F856" s="223"/>
    </row>
    <row r="857" spans="1:8">
      <c r="B857" s="55" t="s">
        <v>2782</v>
      </c>
      <c r="C857" s="55" t="s">
        <v>15</v>
      </c>
      <c r="D857" s="221">
        <v>9431.7000000000007</v>
      </c>
      <c r="E857" s="221"/>
      <c r="F857" s="223"/>
    </row>
    <row r="858" spans="1:8">
      <c r="B858" s="160" t="s">
        <v>2672</v>
      </c>
      <c r="C858" s="160" t="s">
        <v>2264</v>
      </c>
      <c r="D858" s="221"/>
      <c r="E858" s="221">
        <v>9431.7000000000007</v>
      </c>
      <c r="F858" s="223"/>
    </row>
    <row r="859" spans="1:8">
      <c r="B859" s="160"/>
      <c r="C859" s="163" t="s">
        <v>2785</v>
      </c>
      <c r="D859" s="221"/>
      <c r="E859" s="221"/>
      <c r="F859" s="223"/>
    </row>
    <row r="860" spans="1:8">
      <c r="B860" s="55" t="s">
        <v>2782</v>
      </c>
      <c r="C860" s="55" t="s">
        <v>15</v>
      </c>
      <c r="D860" s="221">
        <v>1500000</v>
      </c>
      <c r="E860" s="221"/>
      <c r="F860" s="223"/>
      <c r="H860" s="120">
        <f>SUM(E852:E862)</f>
        <v>3243015.7</v>
      </c>
    </row>
    <row r="861" spans="1:8">
      <c r="B861" s="160" t="s">
        <v>2672</v>
      </c>
      <c r="C861" s="160" t="s">
        <v>2264</v>
      </c>
      <c r="D861" s="221"/>
      <c r="E861" s="221">
        <v>1500000</v>
      </c>
      <c r="F861" s="223"/>
    </row>
    <row r="862" spans="1:8">
      <c r="B862" s="160"/>
      <c r="C862" s="163" t="s">
        <v>2786</v>
      </c>
      <c r="D862" s="221"/>
      <c r="E862" s="221"/>
      <c r="F862" s="223"/>
    </row>
    <row r="863" spans="1:8">
      <c r="B863" s="160"/>
      <c r="C863" s="163"/>
      <c r="D863" s="221"/>
      <c r="E863" s="221"/>
      <c r="F863" s="223"/>
    </row>
    <row r="864" spans="1:8">
      <c r="B864" s="160"/>
      <c r="C864" s="163"/>
      <c r="D864" s="221"/>
      <c r="E864" s="221"/>
      <c r="F864" s="223"/>
    </row>
    <row r="865" spans="2:6">
      <c r="B865" s="160"/>
      <c r="C865" s="163"/>
      <c r="D865" s="221"/>
      <c r="E865" s="221"/>
      <c r="F865" s="223"/>
    </row>
    <row r="866" spans="2:6">
      <c r="B866" s="160"/>
      <c r="C866" s="163"/>
      <c r="D866" s="221"/>
      <c r="E866" s="221"/>
      <c r="F866" s="223"/>
    </row>
    <row r="867" spans="2:6">
      <c r="B867" s="160"/>
      <c r="C867" s="163"/>
      <c r="D867" s="221"/>
      <c r="E867" s="221"/>
      <c r="F867" s="223"/>
    </row>
    <row r="868" spans="2:6">
      <c r="B868" s="160"/>
      <c r="C868" s="163"/>
      <c r="D868" s="221"/>
      <c r="E868" s="221"/>
      <c r="F868" s="223"/>
    </row>
    <row r="869" spans="2:6">
      <c r="B869" s="160"/>
      <c r="C869" s="163"/>
      <c r="D869" s="221"/>
      <c r="E869" s="221"/>
      <c r="F869" s="223"/>
    </row>
    <row r="870" spans="2:6">
      <c r="B870" s="160"/>
      <c r="C870" s="163"/>
      <c r="D870" s="221"/>
      <c r="E870" s="221"/>
      <c r="F870" s="223"/>
    </row>
    <row r="871" spans="2:6">
      <c r="B871" s="160"/>
      <c r="C871" s="163"/>
      <c r="D871" s="221"/>
      <c r="E871" s="221"/>
      <c r="F871" s="223"/>
    </row>
    <row r="872" spans="2:6">
      <c r="B872" s="160"/>
      <c r="C872" s="163"/>
      <c r="D872" s="221"/>
      <c r="E872" s="221"/>
      <c r="F872" s="223"/>
    </row>
    <row r="873" spans="2:6">
      <c r="B873" s="160"/>
      <c r="C873" s="163"/>
      <c r="D873" s="221"/>
      <c r="E873" s="221"/>
      <c r="F873" s="223"/>
    </row>
    <row r="874" spans="2:6" ht="18">
      <c r="B874" s="160"/>
      <c r="C874" s="362" t="s">
        <v>2765</v>
      </c>
      <c r="D874" s="221"/>
      <c r="E874" s="221"/>
      <c r="F874" s="223"/>
    </row>
    <row r="875" spans="2:6">
      <c r="B875" s="55" t="s">
        <v>2708</v>
      </c>
      <c r="C875" s="55" t="s">
        <v>2745</v>
      </c>
      <c r="D875" s="221">
        <v>233.9</v>
      </c>
      <c r="E875" s="221"/>
      <c r="F875" s="222" t="s">
        <v>2097</v>
      </c>
    </row>
    <row r="876" spans="2:6">
      <c r="B876" s="160" t="s">
        <v>2686</v>
      </c>
      <c r="C876" s="160" t="s">
        <v>2579</v>
      </c>
      <c r="D876" s="221"/>
      <c r="E876" s="221">
        <v>233.9</v>
      </c>
      <c r="F876" s="223" t="str">
        <f>C874</f>
        <v>J20-125</v>
      </c>
    </row>
    <row r="877" spans="2:6">
      <c r="B877" s="55"/>
      <c r="C877" s="363" t="s">
        <v>2746</v>
      </c>
      <c r="D877" s="221"/>
      <c r="E877" s="221"/>
      <c r="F877" s="223"/>
    </row>
    <row r="878" spans="2:6">
      <c r="B878" s="55"/>
      <c r="C878" s="363"/>
      <c r="D878" s="221"/>
      <c r="E878" s="221"/>
      <c r="F878" s="223"/>
    </row>
    <row r="879" spans="2:6">
      <c r="B879" s="55"/>
      <c r="C879" s="373" t="s">
        <v>2775</v>
      </c>
      <c r="D879" s="221"/>
      <c r="E879" s="221"/>
      <c r="F879" s="223"/>
    </row>
    <row r="880" spans="2:6">
      <c r="B880" s="55"/>
      <c r="C880" s="363"/>
      <c r="D880" s="221"/>
      <c r="E880" s="221"/>
      <c r="F880" s="223"/>
    </row>
    <row r="882" spans="1:7" ht="18">
      <c r="A882" s="364" t="s">
        <v>24</v>
      </c>
      <c r="B882" s="365"/>
      <c r="C882" s="366" t="s">
        <v>2780</v>
      </c>
      <c r="D882" s="367"/>
      <c r="E882" s="367"/>
      <c r="F882" s="368"/>
    </row>
    <row r="883" spans="1:7">
      <c r="A883" s="364">
        <v>44012</v>
      </c>
      <c r="B883" s="369" t="s">
        <v>2767</v>
      </c>
      <c r="C883" s="369" t="s">
        <v>2768</v>
      </c>
      <c r="D883" s="370">
        <v>454492.08</v>
      </c>
      <c r="E883" s="370"/>
      <c r="F883" s="371" t="s">
        <v>2766</v>
      </c>
    </row>
    <row r="884" spans="1:7">
      <c r="A884" s="364"/>
      <c r="B884" s="372" t="s">
        <v>2672</v>
      </c>
      <c r="C884" s="372" t="s">
        <v>2264</v>
      </c>
      <c r="D884" s="370"/>
      <c r="E884" s="370">
        <v>454492.08</v>
      </c>
      <c r="F884" s="368" t="str">
        <f>C882</f>
        <v>J20-</v>
      </c>
    </row>
    <row r="885" spans="1:7">
      <c r="A885" s="364"/>
      <c r="B885" s="369"/>
      <c r="C885" s="373" t="s">
        <v>2769</v>
      </c>
      <c r="D885" s="370"/>
      <c r="E885" s="370"/>
      <c r="F885" s="368"/>
    </row>
    <row r="886" spans="1:7">
      <c r="A886" s="364"/>
      <c r="B886" s="365"/>
      <c r="C886" s="365"/>
      <c r="D886" s="367"/>
      <c r="E886" s="367"/>
      <c r="F886" s="374"/>
    </row>
    <row r="887" spans="1:7" ht="18">
      <c r="A887" s="364" t="s">
        <v>24</v>
      </c>
      <c r="B887" s="365"/>
      <c r="C887" s="366" t="s">
        <v>2765</v>
      </c>
      <c r="D887" s="367"/>
      <c r="E887" s="367"/>
      <c r="F887" s="368"/>
    </row>
    <row r="888" spans="1:7">
      <c r="A888" s="364">
        <v>44012</v>
      </c>
      <c r="B888" s="369" t="s">
        <v>2770</v>
      </c>
      <c r="C888" s="369" t="s">
        <v>2771</v>
      </c>
      <c r="D888" s="370">
        <v>3233584</v>
      </c>
      <c r="E888" s="370"/>
      <c r="F888" s="371" t="s">
        <v>2766</v>
      </c>
    </row>
    <row r="889" spans="1:7" ht="16.5">
      <c r="A889" s="364"/>
      <c r="B889" s="372" t="s">
        <v>2672</v>
      </c>
      <c r="C889" s="372" t="s">
        <v>2264</v>
      </c>
      <c r="D889" s="370"/>
      <c r="E889" s="370">
        <v>3233584</v>
      </c>
      <c r="F889" s="368" t="str">
        <f>C887</f>
        <v>J20-125</v>
      </c>
      <c r="G889" s="239" t="s">
        <v>24</v>
      </c>
    </row>
    <row r="890" spans="1:7">
      <c r="A890" s="364"/>
      <c r="B890" s="369"/>
      <c r="C890" s="373" t="s">
        <v>2769</v>
      </c>
      <c r="D890" s="370"/>
      <c r="E890" s="370"/>
      <c r="F890" s="368"/>
    </row>
    <row r="891" spans="1:7">
      <c r="A891" s="364"/>
      <c r="B891" s="372"/>
      <c r="C891" s="372"/>
      <c r="D891" s="370"/>
      <c r="E891" s="370"/>
      <c r="F891" s="368"/>
    </row>
    <row r="892" spans="1:7" ht="18">
      <c r="A892" s="364" t="s">
        <v>24</v>
      </c>
      <c r="B892" s="365"/>
      <c r="C892" s="366" t="s">
        <v>2772</v>
      </c>
      <c r="D892" s="367"/>
      <c r="E892" s="367"/>
      <c r="F892" s="368"/>
    </row>
    <row r="893" spans="1:7">
      <c r="A893" s="364">
        <v>44012</v>
      </c>
      <c r="B893" s="369" t="s">
        <v>2673</v>
      </c>
      <c r="C893" s="369" t="s">
        <v>2773</v>
      </c>
      <c r="D893" s="370">
        <v>100000</v>
      </c>
      <c r="E893" s="370"/>
      <c r="F893" s="371" t="s">
        <v>2766</v>
      </c>
    </row>
    <row r="894" spans="1:7">
      <c r="A894" s="364"/>
      <c r="B894" s="372" t="s">
        <v>2672</v>
      </c>
      <c r="C894" s="372" t="s">
        <v>2264</v>
      </c>
      <c r="D894" s="370"/>
      <c r="E894" s="370">
        <v>100000</v>
      </c>
      <c r="F894" s="368" t="str">
        <f>C892</f>
        <v>J20-126</v>
      </c>
    </row>
    <row r="895" spans="1:7">
      <c r="A895" s="364"/>
      <c r="B895" s="369"/>
      <c r="C895" s="373" t="s">
        <v>2774</v>
      </c>
      <c r="D895" s="370"/>
      <c r="E895" s="370"/>
      <c r="F895" s="368"/>
    </row>
  </sheetData>
  <mergeCells count="49">
    <mergeCell ref="B634:E634"/>
    <mergeCell ref="B431:E431"/>
    <mergeCell ref="B436:E436"/>
    <mergeCell ref="B441:E441"/>
    <mergeCell ref="B363:E363"/>
    <mergeCell ref="B365:E365"/>
    <mergeCell ref="C368:E368"/>
    <mergeCell ref="B375:E375"/>
    <mergeCell ref="B381:E381"/>
    <mergeCell ref="B386:E386"/>
    <mergeCell ref="B401:E401"/>
    <mergeCell ref="B391:E391"/>
    <mergeCell ref="B428:E428"/>
    <mergeCell ref="B403:E403"/>
    <mergeCell ref="B408:E408"/>
    <mergeCell ref="B629:E629"/>
    <mergeCell ref="B237:E237"/>
    <mergeCell ref="B242:E242"/>
    <mergeCell ref="B227:E227"/>
    <mergeCell ref="B232:E232"/>
    <mergeCell ref="B222:E222"/>
    <mergeCell ref="B217:E217"/>
    <mergeCell ref="A1:F1"/>
    <mergeCell ref="A2:F2"/>
    <mergeCell ref="B206:E206"/>
    <mergeCell ref="B212:E212"/>
    <mergeCell ref="B288:E288"/>
    <mergeCell ref="B293:E293"/>
    <mergeCell ref="B396:E396"/>
    <mergeCell ref="B247:E247"/>
    <mergeCell ref="B261:E261"/>
    <mergeCell ref="B370:E370"/>
    <mergeCell ref="B298:E298"/>
    <mergeCell ref="B446:E446"/>
    <mergeCell ref="B345:E345"/>
    <mergeCell ref="B194:E194"/>
    <mergeCell ref="B413:E413"/>
    <mergeCell ref="B418:E418"/>
    <mergeCell ref="B273:E273"/>
    <mergeCell ref="B266:E266"/>
    <mergeCell ref="B271:E271"/>
    <mergeCell ref="B353:E353"/>
    <mergeCell ref="B358:E358"/>
    <mergeCell ref="B303:E303"/>
    <mergeCell ref="B309:E309"/>
    <mergeCell ref="B314:E314"/>
    <mergeCell ref="B347:E347"/>
    <mergeCell ref="B278:E278"/>
    <mergeCell ref="B283:E283"/>
  </mergeCells>
  <phoneticPr fontId="0" type="noConversion"/>
  <printOptions horizontalCentered="1" gridLines="1"/>
  <pageMargins left="0.25" right="0" top="0.2" bottom="0.2" header="0.5" footer="0.5"/>
  <pageSetup scale="71" fitToHeight="0" orientation="landscape" r:id="rId1"/>
  <headerFooter alignWithMargins="0">
    <oddFooter xml:space="preserve">&amp;L
&amp;C
&amp;P OF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CC03-37D3-44BA-8D28-76E6966F02CA}">
  <sheetPr>
    <pageSetUpPr fitToPage="1"/>
  </sheetPr>
  <dimension ref="A2:F36"/>
  <sheetViews>
    <sheetView workbookViewId="0">
      <selection activeCell="E7" sqref="E7"/>
    </sheetView>
  </sheetViews>
  <sheetFormatPr defaultRowHeight="12.5"/>
  <cols>
    <col min="1" max="1" width="11" bestFit="1" customWidth="1"/>
    <col min="2" max="2" width="25.08984375" bestFit="1" customWidth="1"/>
    <col min="3" max="3" width="56.81640625" bestFit="1" customWidth="1"/>
    <col min="4" max="5" width="12.6328125" bestFit="1" customWidth="1"/>
    <col min="6" max="6" width="19.81640625" bestFit="1" customWidth="1"/>
  </cols>
  <sheetData>
    <row r="2" spans="1:6" ht="13">
      <c r="C2" s="5" t="s">
        <v>2778</v>
      </c>
    </row>
    <row r="4" spans="1:6">
      <c r="A4" s="385"/>
      <c r="B4" s="385"/>
      <c r="C4" s="385"/>
      <c r="D4" s="385"/>
      <c r="E4" s="385"/>
      <c r="F4" s="385"/>
    </row>
    <row r="5" spans="1:6" ht="18">
      <c r="A5" s="386" t="s">
        <v>24</v>
      </c>
      <c r="B5" s="244"/>
      <c r="C5" s="243" t="s">
        <v>2776</v>
      </c>
      <c r="D5" s="387"/>
      <c r="E5" s="387"/>
      <c r="F5" s="388"/>
    </row>
    <row r="6" spans="1:6" ht="14">
      <c r="A6" s="386">
        <v>43685</v>
      </c>
      <c r="B6" s="234" t="s">
        <v>2751</v>
      </c>
      <c r="C6" s="234" t="s">
        <v>2752</v>
      </c>
      <c r="D6" s="389">
        <v>25000</v>
      </c>
      <c r="E6" s="389"/>
      <c r="F6" s="390" t="s">
        <v>2097</v>
      </c>
    </row>
    <row r="7" spans="1:6" ht="14">
      <c r="A7" s="386"/>
      <c r="B7" s="391" t="s">
        <v>2753</v>
      </c>
      <c r="C7" s="391" t="s">
        <v>2754</v>
      </c>
      <c r="D7" s="389"/>
      <c r="E7" s="389">
        <v>25000</v>
      </c>
      <c r="F7" s="388" t="str">
        <f>C5</f>
        <v>J20-117 ADVANCED</v>
      </c>
    </row>
    <row r="8" spans="1:6" ht="14">
      <c r="A8" s="386"/>
      <c r="B8" s="234"/>
      <c r="C8" s="392" t="s">
        <v>2710</v>
      </c>
      <c r="D8" s="389"/>
      <c r="E8" s="389"/>
      <c r="F8" s="388"/>
    </row>
    <row r="9" spans="1:6" ht="14">
      <c r="A9" s="386"/>
      <c r="B9" s="391"/>
      <c r="C9" s="391"/>
      <c r="D9" s="389"/>
      <c r="E9" s="389"/>
      <c r="F9" s="388"/>
    </row>
    <row r="10" spans="1:6" ht="18">
      <c r="A10" s="386" t="s">
        <v>24</v>
      </c>
      <c r="B10" s="244"/>
      <c r="C10" s="243" t="s">
        <v>2777</v>
      </c>
      <c r="D10" s="387"/>
      <c r="E10" s="387"/>
      <c r="F10" s="388"/>
    </row>
    <row r="11" spans="1:6" ht="14">
      <c r="A11" s="386">
        <v>43853</v>
      </c>
      <c r="B11" s="234" t="s">
        <v>2755</v>
      </c>
      <c r="C11" s="234" t="s">
        <v>2687</v>
      </c>
      <c r="D11" s="389">
        <v>139284</v>
      </c>
      <c r="E11" s="389"/>
      <c r="F11" s="390" t="s">
        <v>2097</v>
      </c>
    </row>
    <row r="12" spans="1:6" ht="14">
      <c r="A12" s="386"/>
      <c r="B12" s="391" t="s">
        <v>2756</v>
      </c>
      <c r="C12" s="391" t="s">
        <v>637</v>
      </c>
      <c r="D12" s="389"/>
      <c r="E12" s="389">
        <v>139284</v>
      </c>
      <c r="F12" s="388" t="str">
        <f>C10</f>
        <v>J20-118 ADVANCED</v>
      </c>
    </row>
    <row r="13" spans="1:6" ht="14">
      <c r="A13" s="386"/>
      <c r="B13" s="234"/>
      <c r="C13" s="392" t="s">
        <v>2757</v>
      </c>
      <c r="D13" s="389"/>
      <c r="E13" s="389"/>
      <c r="F13" s="388"/>
    </row>
    <row r="14" spans="1:6" ht="14">
      <c r="A14" s="386"/>
      <c r="B14" s="244"/>
      <c r="C14" s="244"/>
      <c r="D14" s="387"/>
      <c r="E14" s="387"/>
      <c r="F14" s="393"/>
    </row>
    <row r="15" spans="1:6" ht="18">
      <c r="A15" s="386" t="s">
        <v>24</v>
      </c>
      <c r="B15" s="244"/>
      <c r="C15" s="243" t="s">
        <v>2758</v>
      </c>
      <c r="D15" s="387"/>
      <c r="E15" s="387"/>
      <c r="F15" s="388"/>
    </row>
    <row r="16" spans="1:6" ht="14">
      <c r="A16" s="386">
        <v>44012</v>
      </c>
      <c r="B16" s="234" t="s">
        <v>2760</v>
      </c>
      <c r="C16" s="234" t="s">
        <v>2745</v>
      </c>
      <c r="D16" s="389">
        <v>52.79</v>
      </c>
      <c r="E16" s="389"/>
      <c r="F16" s="390" t="s">
        <v>2759</v>
      </c>
    </row>
    <row r="17" spans="1:6" ht="14">
      <c r="A17" s="386"/>
      <c r="B17" s="391" t="s">
        <v>2761</v>
      </c>
      <c r="C17" s="391" t="s">
        <v>2762</v>
      </c>
      <c r="D17" s="389"/>
      <c r="E17" s="389">
        <v>52.79</v>
      </c>
      <c r="F17" s="388" t="str">
        <f>C15</f>
        <v>J20-119</v>
      </c>
    </row>
    <row r="18" spans="1:6" ht="14">
      <c r="A18" s="386"/>
      <c r="B18" s="234"/>
      <c r="C18" s="392" t="s">
        <v>2763</v>
      </c>
      <c r="D18" s="389"/>
      <c r="E18" s="389"/>
      <c r="F18" s="388"/>
    </row>
    <row r="19" spans="1:6" ht="14">
      <c r="A19" s="351"/>
      <c r="B19" s="55"/>
      <c r="C19" s="363"/>
      <c r="D19" s="221"/>
      <c r="E19" s="221"/>
      <c r="F19" s="223"/>
    </row>
    <row r="20" spans="1:6" ht="14">
      <c r="A20" s="351"/>
      <c r="B20" s="55"/>
      <c r="C20" s="373" t="s">
        <v>2775</v>
      </c>
      <c r="D20" s="221"/>
      <c r="E20" s="221"/>
      <c r="F20" s="223"/>
    </row>
    <row r="21" spans="1:6" ht="14">
      <c r="A21" s="351"/>
      <c r="B21" s="55"/>
      <c r="C21" s="363"/>
      <c r="D21" s="221"/>
      <c r="E21" s="221"/>
      <c r="F21" s="223"/>
    </row>
    <row r="22" spans="1:6" ht="14">
      <c r="A22" s="351"/>
      <c r="B22" s="3"/>
      <c r="C22" s="3"/>
      <c r="D22" s="83"/>
      <c r="E22" s="83"/>
      <c r="F22" s="224"/>
    </row>
    <row r="23" spans="1:6" ht="18">
      <c r="A23" s="364" t="s">
        <v>24</v>
      </c>
      <c r="B23" s="365"/>
      <c r="C23" s="366" t="s">
        <v>2764</v>
      </c>
      <c r="D23" s="367"/>
      <c r="E23" s="367"/>
      <c r="F23" s="368"/>
    </row>
    <row r="24" spans="1:6" ht="14">
      <c r="A24" s="364">
        <v>44012</v>
      </c>
      <c r="B24" s="369" t="s">
        <v>2767</v>
      </c>
      <c r="C24" s="369" t="s">
        <v>2768</v>
      </c>
      <c r="D24" s="370">
        <v>454492.08</v>
      </c>
      <c r="E24" s="370"/>
      <c r="F24" s="371" t="s">
        <v>2766</v>
      </c>
    </row>
    <row r="25" spans="1:6" ht="14">
      <c r="A25" s="364"/>
      <c r="B25" s="372" t="s">
        <v>2672</v>
      </c>
      <c r="C25" s="372" t="s">
        <v>2264</v>
      </c>
      <c r="D25" s="370"/>
      <c r="E25" s="370">
        <v>454492.08</v>
      </c>
      <c r="F25" s="368" t="str">
        <f>C23</f>
        <v>J20-124</v>
      </c>
    </row>
    <row r="26" spans="1:6" ht="14">
      <c r="A26" s="364"/>
      <c r="B26" s="369"/>
      <c r="C26" s="373" t="s">
        <v>2769</v>
      </c>
      <c r="D26" s="370"/>
      <c r="E26" s="370"/>
      <c r="F26" s="368"/>
    </row>
    <row r="27" spans="1:6" ht="14">
      <c r="A27" s="364"/>
      <c r="B27" s="365"/>
      <c r="C27" s="365"/>
      <c r="D27" s="367"/>
      <c r="E27" s="367"/>
      <c r="F27" s="374"/>
    </row>
    <row r="28" spans="1:6" ht="18">
      <c r="A28" s="364" t="s">
        <v>24</v>
      </c>
      <c r="B28" s="365"/>
      <c r="C28" s="366" t="s">
        <v>2765</v>
      </c>
      <c r="D28" s="367"/>
      <c r="E28" s="367"/>
      <c r="F28" s="368"/>
    </row>
    <row r="29" spans="1:6" ht="14">
      <c r="A29" s="364">
        <v>44012</v>
      </c>
      <c r="B29" s="369" t="s">
        <v>2770</v>
      </c>
      <c r="C29" s="369" t="s">
        <v>2771</v>
      </c>
      <c r="D29" s="370">
        <v>3233584</v>
      </c>
      <c r="E29" s="370"/>
      <c r="F29" s="371" t="s">
        <v>2766</v>
      </c>
    </row>
    <row r="30" spans="1:6" ht="14">
      <c r="A30" s="364"/>
      <c r="B30" s="372" t="s">
        <v>2672</v>
      </c>
      <c r="C30" s="372" t="s">
        <v>2264</v>
      </c>
      <c r="D30" s="370"/>
      <c r="E30" s="370">
        <v>3233584</v>
      </c>
      <c r="F30" s="368" t="str">
        <f>C28</f>
        <v>J20-125</v>
      </c>
    </row>
    <row r="31" spans="1:6" ht="14">
      <c r="A31" s="364"/>
      <c r="B31" s="369"/>
      <c r="C31" s="373" t="s">
        <v>2769</v>
      </c>
      <c r="D31" s="370"/>
      <c r="E31" s="370"/>
      <c r="F31" s="368"/>
    </row>
    <row r="32" spans="1:6" ht="14">
      <c r="A32" s="364"/>
      <c r="B32" s="372"/>
      <c r="C32" s="372"/>
      <c r="D32" s="370"/>
      <c r="E32" s="370"/>
      <c r="F32" s="368"/>
    </row>
    <row r="33" spans="1:6" ht="18">
      <c r="A33" s="364" t="s">
        <v>24</v>
      </c>
      <c r="B33" s="365"/>
      <c r="C33" s="366" t="s">
        <v>2772</v>
      </c>
      <c r="D33" s="367"/>
      <c r="E33" s="367"/>
      <c r="F33" s="368"/>
    </row>
    <row r="34" spans="1:6" ht="14">
      <c r="A34" s="364">
        <v>44012</v>
      </c>
      <c r="B34" s="369" t="s">
        <v>2673</v>
      </c>
      <c r="C34" s="369" t="s">
        <v>2773</v>
      </c>
      <c r="D34" s="370">
        <v>100000</v>
      </c>
      <c r="E34" s="370"/>
      <c r="F34" s="371" t="s">
        <v>2766</v>
      </c>
    </row>
    <row r="35" spans="1:6" ht="14">
      <c r="A35" s="364"/>
      <c r="B35" s="372" t="s">
        <v>2672</v>
      </c>
      <c r="C35" s="372" t="s">
        <v>2264</v>
      </c>
      <c r="D35" s="370"/>
      <c r="E35" s="370">
        <v>100000</v>
      </c>
      <c r="F35" s="368" t="str">
        <f>C33</f>
        <v>J20-126</v>
      </c>
    </row>
    <row r="36" spans="1:6" ht="14">
      <c r="A36" s="364"/>
      <c r="B36" s="369"/>
      <c r="C36" s="373" t="s">
        <v>2774</v>
      </c>
      <c r="D36" s="370"/>
      <c r="E36" s="370"/>
      <c r="F36" s="368"/>
    </row>
  </sheetData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ECEF3"/>
    <pageSetUpPr fitToPage="1"/>
  </sheetPr>
  <dimension ref="A2:P139"/>
  <sheetViews>
    <sheetView zoomScaleNormal="100" workbookViewId="0">
      <selection activeCell="C1" sqref="C1"/>
    </sheetView>
  </sheetViews>
  <sheetFormatPr defaultRowHeight="14"/>
  <cols>
    <col min="1" max="1" width="8.81640625" bestFit="1" customWidth="1"/>
    <col min="2" max="2" width="25.1796875" bestFit="1" customWidth="1"/>
    <col min="3" max="3" width="47.1796875" customWidth="1"/>
    <col min="4" max="4" width="11" style="12" bestFit="1" customWidth="1"/>
    <col min="5" max="5" width="11.1796875" style="12" customWidth="1"/>
    <col min="6" max="6" width="2.81640625" style="237" bestFit="1" customWidth="1"/>
    <col min="8" max="8" width="11" bestFit="1" customWidth="1"/>
  </cols>
  <sheetData>
    <row r="2" spans="2:6" ht="20">
      <c r="B2" s="403" t="s">
        <v>2057</v>
      </c>
      <c r="C2" s="403"/>
      <c r="D2" s="403"/>
      <c r="E2" s="403"/>
      <c r="F2" s="403"/>
    </row>
    <row r="3" spans="2:6" ht="20">
      <c r="B3" s="403" t="s">
        <v>2573</v>
      </c>
      <c r="C3" s="403"/>
      <c r="D3" s="403"/>
      <c r="E3" s="403"/>
      <c r="F3" s="403"/>
    </row>
    <row r="4" spans="2:6" ht="20">
      <c r="B4" s="404" t="s">
        <v>2307</v>
      </c>
      <c r="C4" s="404"/>
      <c r="D4" s="404"/>
      <c r="E4" s="404"/>
      <c r="F4" s="404"/>
    </row>
    <row r="5" spans="2:6" ht="20">
      <c r="B5" s="244" t="s">
        <v>2497</v>
      </c>
      <c r="C5" s="259"/>
      <c r="D5" s="242"/>
      <c r="E5" s="242"/>
      <c r="F5" s="240"/>
    </row>
    <row r="6" spans="2:6" ht="18">
      <c r="B6" s="159"/>
      <c r="C6" s="1" t="s">
        <v>2322</v>
      </c>
      <c r="D6" s="221"/>
      <c r="E6" s="221"/>
    </row>
    <row r="7" spans="2:6" ht="16.5">
      <c r="B7" s="159" t="s">
        <v>2275</v>
      </c>
      <c r="C7" s="55" t="s">
        <v>2301</v>
      </c>
      <c r="D7" s="221">
        <v>86200.26</v>
      </c>
      <c r="E7" s="221"/>
      <c r="F7" s="239" t="s">
        <v>2304</v>
      </c>
    </row>
    <row r="8" spans="2:6" ht="16.5">
      <c r="B8" s="159" t="s">
        <v>2302</v>
      </c>
      <c r="C8" s="159" t="s">
        <v>176</v>
      </c>
      <c r="D8" s="221">
        <v>86200.26</v>
      </c>
      <c r="E8" s="221" t="s">
        <v>24</v>
      </c>
      <c r="F8" s="239" t="s">
        <v>2304</v>
      </c>
    </row>
    <row r="9" spans="2:6" ht="16.5">
      <c r="B9" s="159" t="s">
        <v>2303</v>
      </c>
      <c r="C9" s="159" t="s">
        <v>2264</v>
      </c>
      <c r="D9" s="221"/>
      <c r="E9" s="221">
        <v>86200.26</v>
      </c>
      <c r="F9" s="239" t="s">
        <v>2304</v>
      </c>
    </row>
    <row r="10" spans="2:6">
      <c r="B10" s="159"/>
      <c r="C10" s="238" t="s">
        <v>2311</v>
      </c>
      <c r="D10" s="221"/>
      <c r="E10" s="221"/>
      <c r="F10" s="238"/>
    </row>
    <row r="11" spans="2:6">
      <c r="B11" s="159"/>
      <c r="C11" s="241"/>
      <c r="D11" s="221"/>
      <c r="E11" s="221"/>
      <c r="F11" s="241"/>
    </row>
    <row r="12" spans="2:6">
      <c r="B12" s="159"/>
      <c r="C12" s="241"/>
      <c r="D12" s="221"/>
      <c r="E12" s="221"/>
      <c r="F12" s="241"/>
    </row>
    <row r="13" spans="2:6" ht="18">
      <c r="B13" s="159"/>
      <c r="C13" s="1" t="s">
        <v>2323</v>
      </c>
      <c r="D13" s="221"/>
      <c r="E13" s="221"/>
      <c r="F13" s="238"/>
    </row>
    <row r="14" spans="2:6" ht="16.5">
      <c r="B14" s="159" t="s">
        <v>2305</v>
      </c>
      <c r="C14" s="55" t="s">
        <v>2306</v>
      </c>
      <c r="D14" s="221">
        <v>2065.64</v>
      </c>
      <c r="E14" s="221"/>
      <c r="F14" s="239" t="s">
        <v>2304</v>
      </c>
    </row>
    <row r="15" spans="2:6" ht="16.5">
      <c r="B15" s="159" t="s">
        <v>2308</v>
      </c>
      <c r="C15" s="55" t="s">
        <v>176</v>
      </c>
      <c r="D15" s="221">
        <v>2065.64</v>
      </c>
      <c r="E15" s="221"/>
      <c r="F15" s="239" t="s">
        <v>2304</v>
      </c>
    </row>
    <row r="16" spans="2:6" ht="16.5">
      <c r="B16" s="55" t="s">
        <v>2309</v>
      </c>
      <c r="C16" s="55" t="s">
        <v>2264</v>
      </c>
      <c r="D16" s="221"/>
      <c r="E16" s="221">
        <v>2065.64</v>
      </c>
      <c r="F16" s="239" t="s">
        <v>2304</v>
      </c>
    </row>
    <row r="17" spans="2:16">
      <c r="B17" s="55"/>
      <c r="C17" s="238" t="s">
        <v>2310</v>
      </c>
      <c r="D17" s="221"/>
      <c r="E17" s="221"/>
      <c r="F17" s="238"/>
    </row>
    <row r="18" spans="2:16">
      <c r="B18" s="55"/>
      <c r="C18" s="55"/>
      <c r="D18" s="221"/>
      <c r="E18" s="221"/>
      <c r="F18" s="238"/>
    </row>
    <row r="19" spans="2:16" ht="16.5">
      <c r="B19" s="159" t="s">
        <v>2325</v>
      </c>
      <c r="C19" s="55" t="s">
        <v>2326</v>
      </c>
      <c r="D19" s="221">
        <v>33000</v>
      </c>
      <c r="E19" s="221"/>
      <c r="F19" s="239" t="s">
        <v>2304</v>
      </c>
    </row>
    <row r="20" spans="2:16" ht="16.5">
      <c r="B20" s="159" t="s">
        <v>2328</v>
      </c>
      <c r="C20" s="55" t="s">
        <v>176</v>
      </c>
      <c r="D20" s="221">
        <v>33000</v>
      </c>
      <c r="E20" s="221"/>
      <c r="F20" s="239" t="s">
        <v>2304</v>
      </c>
    </row>
    <row r="21" spans="2:16" ht="16.5">
      <c r="B21" s="55" t="s">
        <v>2329</v>
      </c>
      <c r="C21" s="55" t="s">
        <v>2264</v>
      </c>
      <c r="D21" s="221"/>
      <c r="E21" s="221">
        <v>33000</v>
      </c>
      <c r="F21" s="239" t="s">
        <v>2304</v>
      </c>
    </row>
    <row r="22" spans="2:16">
      <c r="B22" s="55"/>
      <c r="C22" s="241" t="s">
        <v>2327</v>
      </c>
      <c r="D22" s="221"/>
      <c r="E22" s="221"/>
      <c r="F22" s="222"/>
      <c r="G22" s="241"/>
    </row>
    <row r="23" spans="2:16">
      <c r="B23" s="55"/>
      <c r="C23" s="55"/>
      <c r="D23" s="221"/>
      <c r="E23" s="221"/>
      <c r="F23" s="238"/>
      <c r="K23" s="260"/>
      <c r="L23" s="260"/>
      <c r="M23" s="260"/>
      <c r="N23" s="260"/>
      <c r="O23" s="260"/>
      <c r="P23" s="260"/>
    </row>
    <row r="24" spans="2:16" ht="16.5">
      <c r="B24" s="159" t="s">
        <v>2330</v>
      </c>
      <c r="C24" s="55" t="s">
        <v>2331</v>
      </c>
      <c r="D24" s="221">
        <v>1799</v>
      </c>
      <c r="E24" s="221"/>
      <c r="F24" s="239" t="s">
        <v>2304</v>
      </c>
      <c r="K24" s="260"/>
      <c r="L24" s="260"/>
      <c r="M24" s="260"/>
      <c r="N24" s="260"/>
      <c r="O24" s="260"/>
      <c r="P24" s="260"/>
    </row>
    <row r="25" spans="2:16" ht="16.5">
      <c r="B25" s="159" t="s">
        <v>2332</v>
      </c>
      <c r="C25" s="55" t="s">
        <v>176</v>
      </c>
      <c r="D25" s="221">
        <v>1799</v>
      </c>
      <c r="E25" s="221"/>
      <c r="F25" s="239" t="s">
        <v>2304</v>
      </c>
    </row>
    <row r="26" spans="2:16" ht="16.5">
      <c r="B26" s="55" t="s">
        <v>2333</v>
      </c>
      <c r="C26" s="55" t="s">
        <v>2264</v>
      </c>
      <c r="D26" s="221"/>
      <c r="E26" s="221">
        <v>1799</v>
      </c>
      <c r="F26" s="239" t="s">
        <v>2304</v>
      </c>
    </row>
    <row r="27" spans="2:16">
      <c r="B27" s="55"/>
      <c r="C27" s="241" t="s">
        <v>2334</v>
      </c>
      <c r="D27" s="221"/>
      <c r="E27" s="221"/>
      <c r="F27" s="241"/>
    </row>
    <row r="28" spans="2:16">
      <c r="B28" s="55"/>
      <c r="C28" s="55"/>
      <c r="D28" s="221"/>
      <c r="E28" s="221"/>
      <c r="F28" s="241"/>
    </row>
    <row r="29" spans="2:16" ht="16.5">
      <c r="B29" s="159" t="s">
        <v>2335</v>
      </c>
      <c r="C29" s="55" t="s">
        <v>2336</v>
      </c>
      <c r="D29" s="221">
        <v>4200.2</v>
      </c>
      <c r="E29" s="221"/>
      <c r="F29" s="239" t="s">
        <v>2304</v>
      </c>
    </row>
    <row r="30" spans="2:16" ht="16.5">
      <c r="B30" s="159" t="s">
        <v>2337</v>
      </c>
      <c r="C30" s="55" t="s">
        <v>176</v>
      </c>
      <c r="D30" s="221">
        <v>4200.2</v>
      </c>
      <c r="E30" s="221"/>
      <c r="F30" s="239" t="s">
        <v>2304</v>
      </c>
    </row>
    <row r="31" spans="2:16" ht="16.5">
      <c r="B31" s="55" t="s">
        <v>2338</v>
      </c>
      <c r="C31" s="55" t="s">
        <v>2264</v>
      </c>
      <c r="D31" s="221"/>
      <c r="E31" s="221">
        <v>4200.2</v>
      </c>
      <c r="F31" s="239" t="s">
        <v>2304</v>
      </c>
    </row>
    <row r="32" spans="2:16">
      <c r="B32" s="55"/>
      <c r="C32" s="241" t="s">
        <v>2339</v>
      </c>
      <c r="D32" s="221"/>
      <c r="E32" s="221"/>
      <c r="F32" s="241"/>
    </row>
    <row r="33" spans="2:6">
      <c r="B33" s="55"/>
      <c r="C33" s="55"/>
      <c r="D33" s="221"/>
      <c r="E33" s="221"/>
      <c r="F33" s="241"/>
    </row>
    <row r="34" spans="2:6" ht="16.5">
      <c r="B34" s="159" t="s">
        <v>2340</v>
      </c>
      <c r="C34" s="55" t="s">
        <v>2341</v>
      </c>
      <c r="D34" s="221">
        <v>10081.84</v>
      </c>
      <c r="E34" s="221"/>
      <c r="F34" s="239" t="s">
        <v>2304</v>
      </c>
    </row>
    <row r="35" spans="2:6" ht="16.5">
      <c r="B35" s="159" t="s">
        <v>2342</v>
      </c>
      <c r="C35" s="55" t="s">
        <v>176</v>
      </c>
      <c r="D35" s="221">
        <v>10081.84</v>
      </c>
      <c r="E35" s="221"/>
      <c r="F35" s="239" t="s">
        <v>2304</v>
      </c>
    </row>
    <row r="36" spans="2:6" ht="16.5">
      <c r="B36" s="55" t="s">
        <v>2343</v>
      </c>
      <c r="C36" s="55" t="s">
        <v>2264</v>
      </c>
      <c r="D36" s="221"/>
      <c r="E36" s="221">
        <v>10081.84</v>
      </c>
      <c r="F36" s="239" t="s">
        <v>2304</v>
      </c>
    </row>
    <row r="37" spans="2:6">
      <c r="B37" s="55"/>
      <c r="C37" s="241" t="s">
        <v>2344</v>
      </c>
      <c r="D37" s="221"/>
      <c r="E37" s="221"/>
      <c r="F37" s="241"/>
    </row>
    <row r="38" spans="2:6">
      <c r="B38" s="55"/>
      <c r="C38" s="55"/>
      <c r="D38" s="221"/>
      <c r="E38" s="221"/>
      <c r="F38" s="241"/>
    </row>
    <row r="39" spans="2:6" ht="16.5">
      <c r="B39" s="159" t="s">
        <v>2345</v>
      </c>
      <c r="C39" s="55" t="s">
        <v>2346</v>
      </c>
      <c r="D39" s="221">
        <v>1217.8699999999999</v>
      </c>
      <c r="E39" s="221"/>
      <c r="F39" s="239" t="s">
        <v>2304</v>
      </c>
    </row>
    <row r="40" spans="2:6" ht="16.5">
      <c r="B40" s="159" t="s">
        <v>2347</v>
      </c>
      <c r="C40" s="55" t="s">
        <v>176</v>
      </c>
      <c r="D40" s="221">
        <v>1217.8699999999999</v>
      </c>
      <c r="E40" s="221"/>
      <c r="F40" s="239" t="s">
        <v>2304</v>
      </c>
    </row>
    <row r="41" spans="2:6" ht="16.5">
      <c r="B41" s="55" t="s">
        <v>2348</v>
      </c>
      <c r="C41" s="55" t="s">
        <v>2264</v>
      </c>
      <c r="D41" s="221"/>
      <c r="E41" s="221">
        <v>1217.8699999999999</v>
      </c>
      <c r="F41" s="239" t="s">
        <v>2304</v>
      </c>
    </row>
    <row r="42" spans="2:6">
      <c r="B42" s="55"/>
      <c r="C42" s="241" t="s">
        <v>2349</v>
      </c>
      <c r="D42" s="221"/>
      <c r="E42" s="221"/>
      <c r="F42" s="241"/>
    </row>
    <row r="43" spans="2:6">
      <c r="B43" s="55"/>
      <c r="C43" s="55"/>
      <c r="D43" s="221"/>
      <c r="E43" s="221"/>
      <c r="F43" s="241"/>
    </row>
    <row r="44" spans="2:6" ht="16.5">
      <c r="B44" s="159" t="s">
        <v>2351</v>
      </c>
      <c r="C44" s="55" t="s">
        <v>2352</v>
      </c>
      <c r="D44" s="221">
        <v>9809.4500000000007</v>
      </c>
      <c r="E44" s="221"/>
      <c r="F44" s="239" t="s">
        <v>2304</v>
      </c>
    </row>
    <row r="45" spans="2:6" ht="16.5">
      <c r="B45" s="159" t="s">
        <v>2353</v>
      </c>
      <c r="C45" s="55" t="s">
        <v>176</v>
      </c>
      <c r="D45" s="221">
        <v>9809.4500000000007</v>
      </c>
      <c r="E45" s="221"/>
      <c r="F45" s="239" t="s">
        <v>2304</v>
      </c>
    </row>
    <row r="46" spans="2:6" ht="16.5">
      <c r="B46" s="55" t="s">
        <v>2354</v>
      </c>
      <c r="C46" s="55" t="s">
        <v>2264</v>
      </c>
      <c r="D46" s="221"/>
      <c r="E46" s="221">
        <v>9809.4500000000007</v>
      </c>
      <c r="F46" s="239" t="s">
        <v>2304</v>
      </c>
    </row>
    <row r="47" spans="2:6">
      <c r="B47" s="55"/>
      <c r="C47" s="241" t="s">
        <v>2355</v>
      </c>
      <c r="D47" s="221"/>
      <c r="E47" s="221"/>
      <c r="F47" s="241"/>
    </row>
    <row r="48" spans="2:6">
      <c r="B48" s="55"/>
      <c r="C48" s="55"/>
      <c r="D48" s="221"/>
      <c r="E48" s="221"/>
      <c r="F48" s="241"/>
    </row>
    <row r="49" spans="2:8" ht="16.5">
      <c r="B49" s="159" t="s">
        <v>2356</v>
      </c>
      <c r="C49" s="55" t="s">
        <v>2357</v>
      </c>
      <c r="D49" s="221">
        <v>33000</v>
      </c>
      <c r="E49" s="221"/>
      <c r="F49" s="239" t="s">
        <v>2304</v>
      </c>
    </row>
    <row r="50" spans="2:8" ht="16.5">
      <c r="B50" s="159" t="s">
        <v>2358</v>
      </c>
      <c r="C50" s="55" t="s">
        <v>176</v>
      </c>
      <c r="D50" s="221">
        <v>33000</v>
      </c>
      <c r="E50" s="221"/>
      <c r="F50" s="239" t="s">
        <v>2304</v>
      </c>
    </row>
    <row r="51" spans="2:8" ht="16.5">
      <c r="B51" s="55" t="s">
        <v>2359</v>
      </c>
      <c r="C51" s="55" t="s">
        <v>2264</v>
      </c>
      <c r="D51" s="221"/>
      <c r="E51" s="221">
        <v>33000</v>
      </c>
      <c r="F51" s="239" t="s">
        <v>2304</v>
      </c>
      <c r="G51" s="5" t="s">
        <v>2364</v>
      </c>
      <c r="H51" s="7">
        <f>SUM(E16:E51)</f>
        <v>95174</v>
      </c>
    </row>
    <row r="52" spans="2:8">
      <c r="B52" s="55"/>
      <c r="C52" s="241" t="s">
        <v>2360</v>
      </c>
      <c r="D52" s="221"/>
      <c r="E52" s="221"/>
      <c r="F52" s="238"/>
    </row>
    <row r="53" spans="2:8">
      <c r="B53" s="55"/>
      <c r="C53" s="241"/>
      <c r="D53" s="221"/>
      <c r="E53" s="221"/>
      <c r="F53" s="241"/>
    </row>
    <row r="54" spans="2:8">
      <c r="B54" s="55"/>
      <c r="C54" s="55"/>
      <c r="D54" s="221"/>
      <c r="E54" s="221"/>
      <c r="F54" s="238"/>
    </row>
    <row r="55" spans="2:8" ht="18">
      <c r="B55" s="55"/>
      <c r="C55" s="1" t="s">
        <v>2324</v>
      </c>
      <c r="D55" s="221"/>
      <c r="E55" s="221"/>
      <c r="F55" s="238"/>
    </row>
    <row r="56" spans="2:8" ht="16.5">
      <c r="B56" s="159" t="s">
        <v>2361</v>
      </c>
      <c r="C56" s="55" t="s">
        <v>2363</v>
      </c>
      <c r="D56" s="221">
        <v>36987</v>
      </c>
      <c r="E56" s="221"/>
      <c r="F56" s="239" t="s">
        <v>2304</v>
      </c>
    </row>
    <row r="57" spans="2:8" ht="16.5">
      <c r="B57" s="159" t="s">
        <v>2358</v>
      </c>
      <c r="C57" s="55" t="s">
        <v>176</v>
      </c>
      <c r="D57" s="221">
        <v>36987</v>
      </c>
      <c r="E57" s="221"/>
      <c r="F57" s="239" t="s">
        <v>2304</v>
      </c>
    </row>
    <row r="58" spans="2:8" ht="16.5">
      <c r="B58" s="55" t="s">
        <v>2359</v>
      </c>
      <c r="C58" s="55" t="s">
        <v>2264</v>
      </c>
      <c r="D58" s="221" t="s">
        <v>24</v>
      </c>
      <c r="E58" s="221">
        <v>36987</v>
      </c>
      <c r="F58" s="239" t="s">
        <v>2304</v>
      </c>
    </row>
    <row r="59" spans="2:8">
      <c r="B59" s="55"/>
      <c r="C59" s="241" t="s">
        <v>2362</v>
      </c>
      <c r="D59" s="221"/>
      <c r="E59" s="221"/>
    </row>
    <row r="61" spans="2:8" ht="16.5">
      <c r="B61" s="159" t="s">
        <v>2365</v>
      </c>
      <c r="C61" s="55" t="s">
        <v>2368</v>
      </c>
      <c r="D61" s="221">
        <v>8000</v>
      </c>
      <c r="E61" s="221"/>
      <c r="F61" s="239" t="s">
        <v>2304</v>
      </c>
    </row>
    <row r="62" spans="2:8" ht="16.5">
      <c r="B62" s="159" t="s">
        <v>2366</v>
      </c>
      <c r="C62" s="55" t="s">
        <v>176</v>
      </c>
      <c r="D62" s="221">
        <v>8000</v>
      </c>
      <c r="E62" s="221"/>
      <c r="F62" s="239" t="s">
        <v>2304</v>
      </c>
    </row>
    <row r="63" spans="2:8" ht="16.5">
      <c r="B63" s="55" t="s">
        <v>2367</v>
      </c>
      <c r="C63" s="55" t="s">
        <v>2264</v>
      </c>
      <c r="D63" s="221" t="s">
        <v>24</v>
      </c>
      <c r="E63" s="221">
        <v>8000</v>
      </c>
      <c r="F63" s="239" t="s">
        <v>2304</v>
      </c>
    </row>
    <row r="64" spans="2:8">
      <c r="B64" s="55"/>
      <c r="C64" s="241" t="s">
        <v>2369</v>
      </c>
      <c r="D64" s="221"/>
      <c r="E64" s="221"/>
    </row>
    <row r="65" spans="2:6" s="55" customFormat="1">
      <c r="D65" s="221"/>
      <c r="E65" s="221"/>
      <c r="F65" s="163"/>
    </row>
    <row r="66" spans="2:6" s="55" customFormat="1" ht="16.5">
      <c r="B66" s="55" t="s">
        <v>2370</v>
      </c>
      <c r="C66" s="55" t="s">
        <v>2373</v>
      </c>
      <c r="D66" s="221">
        <v>6167.06</v>
      </c>
      <c r="E66" s="221"/>
      <c r="F66" s="239" t="s">
        <v>2304</v>
      </c>
    </row>
    <row r="67" spans="2:6" s="55" customFormat="1" ht="16.5">
      <c r="B67" s="55" t="s">
        <v>2371</v>
      </c>
      <c r="C67" s="55" t="s">
        <v>176</v>
      </c>
      <c r="D67" s="221">
        <v>6167.06</v>
      </c>
      <c r="E67" s="221"/>
      <c r="F67" s="239" t="s">
        <v>2304</v>
      </c>
    </row>
    <row r="68" spans="2:6" s="55" customFormat="1" ht="16.5">
      <c r="B68" s="55" t="s">
        <v>2372</v>
      </c>
      <c r="C68" s="55" t="s">
        <v>2264</v>
      </c>
      <c r="D68" s="221"/>
      <c r="E68" s="221">
        <v>6167.06</v>
      </c>
      <c r="F68" s="239" t="s">
        <v>2304</v>
      </c>
    </row>
    <row r="69" spans="2:6" s="55" customFormat="1">
      <c r="C69" s="241" t="s">
        <v>2374</v>
      </c>
      <c r="D69" s="221"/>
      <c r="E69" s="221"/>
      <c r="F69" s="163"/>
    </row>
    <row r="70" spans="2:6" s="55" customFormat="1">
      <c r="D70" s="221"/>
      <c r="E70" s="221"/>
      <c r="F70" s="163"/>
    </row>
    <row r="71" spans="2:6" s="55" customFormat="1" ht="16.5">
      <c r="B71" s="55" t="s">
        <v>2375</v>
      </c>
      <c r="C71" s="55" t="s">
        <v>2378</v>
      </c>
      <c r="D71" s="221">
        <v>195062.82</v>
      </c>
      <c r="E71" s="221"/>
      <c r="F71" s="239" t="s">
        <v>2304</v>
      </c>
    </row>
    <row r="72" spans="2:6" s="55" customFormat="1" ht="16.5">
      <c r="B72" s="55" t="s">
        <v>2376</v>
      </c>
      <c r="C72" s="55" t="s">
        <v>176</v>
      </c>
      <c r="D72" s="221">
        <v>195062.82</v>
      </c>
      <c r="E72" s="221"/>
      <c r="F72" s="239" t="s">
        <v>2304</v>
      </c>
    </row>
    <row r="73" spans="2:6" s="55" customFormat="1" ht="16.5">
      <c r="B73" s="55" t="s">
        <v>2377</v>
      </c>
      <c r="C73" s="55" t="s">
        <v>2264</v>
      </c>
      <c r="D73" s="221"/>
      <c r="E73" s="221">
        <v>195062.82</v>
      </c>
      <c r="F73" s="239" t="s">
        <v>2304</v>
      </c>
    </row>
    <row r="74" spans="2:6" s="55" customFormat="1">
      <c r="C74" s="241" t="s">
        <v>2379</v>
      </c>
      <c r="D74" s="221"/>
      <c r="E74" s="221"/>
      <c r="F74" s="163"/>
    </row>
    <row r="75" spans="2:6" s="55" customFormat="1">
      <c r="D75" s="221"/>
      <c r="E75" s="221"/>
      <c r="F75" s="163"/>
    </row>
    <row r="76" spans="2:6" s="55" customFormat="1" ht="16.5">
      <c r="B76" s="55" t="s">
        <v>2380</v>
      </c>
      <c r="C76" s="55" t="s">
        <v>2383</v>
      </c>
      <c r="D76" s="221">
        <v>2500</v>
      </c>
      <c r="E76" s="221"/>
      <c r="F76" s="239" t="s">
        <v>2304</v>
      </c>
    </row>
    <row r="77" spans="2:6" s="55" customFormat="1" ht="16.5">
      <c r="B77" s="55" t="s">
        <v>2381</v>
      </c>
      <c r="C77" s="55" t="s">
        <v>176</v>
      </c>
      <c r="D77" s="221">
        <v>2500</v>
      </c>
      <c r="E77" s="221"/>
      <c r="F77" s="239" t="s">
        <v>2304</v>
      </c>
    </row>
    <row r="78" spans="2:6" s="55" customFormat="1" ht="16.5">
      <c r="B78" s="55" t="s">
        <v>2382</v>
      </c>
      <c r="C78" s="55" t="s">
        <v>2264</v>
      </c>
      <c r="D78" s="221"/>
      <c r="E78" s="221">
        <v>2500</v>
      </c>
      <c r="F78" s="239" t="s">
        <v>2304</v>
      </c>
    </row>
    <row r="79" spans="2:6" s="55" customFormat="1">
      <c r="C79" s="241" t="s">
        <v>2384</v>
      </c>
      <c r="D79" s="221"/>
      <c r="E79" s="221"/>
      <c r="F79" s="163"/>
    </row>
    <row r="80" spans="2:6" s="55" customFormat="1">
      <c r="D80" s="221"/>
      <c r="E80" s="221"/>
      <c r="F80" s="163"/>
    </row>
    <row r="81" spans="1:8" s="55" customFormat="1" ht="16.5">
      <c r="B81" s="55" t="s">
        <v>2385</v>
      </c>
      <c r="C81" s="55" t="s">
        <v>2388</v>
      </c>
      <c r="D81" s="221">
        <v>15739.77</v>
      </c>
      <c r="E81" s="221"/>
      <c r="F81" s="239" t="s">
        <v>2304</v>
      </c>
    </row>
    <row r="82" spans="1:8" s="55" customFormat="1" ht="16.5">
      <c r="B82" s="55" t="s">
        <v>2386</v>
      </c>
      <c r="C82" s="55" t="s">
        <v>176</v>
      </c>
      <c r="D82" s="221">
        <v>15739.77</v>
      </c>
      <c r="E82" s="221"/>
      <c r="F82" s="239" t="s">
        <v>2304</v>
      </c>
    </row>
    <row r="83" spans="1:8" s="55" customFormat="1" ht="16.5">
      <c r="B83" s="55" t="s">
        <v>2387</v>
      </c>
      <c r="C83" s="55" t="s">
        <v>2264</v>
      </c>
      <c r="D83" s="221"/>
      <c r="E83" s="221">
        <v>15739.77</v>
      </c>
      <c r="F83" s="239" t="s">
        <v>2304</v>
      </c>
    </row>
    <row r="84" spans="1:8" s="55" customFormat="1" ht="16.5">
      <c r="D84" s="221"/>
      <c r="E84" s="221"/>
      <c r="F84" s="239"/>
    </row>
    <row r="85" spans="1:8" s="55" customFormat="1">
      <c r="C85" s="241" t="s">
        <v>2389</v>
      </c>
      <c r="D85" s="221"/>
      <c r="E85" s="221"/>
      <c r="F85" s="163"/>
    </row>
    <row r="86" spans="1:8" s="55" customFormat="1">
      <c r="D86" s="221"/>
      <c r="E86" s="221"/>
      <c r="F86" s="163"/>
    </row>
    <row r="87" spans="1:8" s="55" customFormat="1" ht="16.5">
      <c r="B87" s="55" t="s">
        <v>2390</v>
      </c>
      <c r="C87" s="55" t="s">
        <v>2393</v>
      </c>
      <c r="D87" s="221">
        <v>45676.04</v>
      </c>
      <c r="E87" s="221"/>
      <c r="F87" s="239" t="s">
        <v>2304</v>
      </c>
    </row>
    <row r="88" spans="1:8" s="55" customFormat="1" ht="16.5">
      <c r="B88" s="55" t="s">
        <v>2391</v>
      </c>
      <c r="C88" s="55" t="s">
        <v>176</v>
      </c>
      <c r="D88" s="221">
        <v>45676.04</v>
      </c>
      <c r="E88" s="221"/>
      <c r="F88" s="239" t="s">
        <v>2304</v>
      </c>
    </row>
    <row r="89" spans="1:8" s="55" customFormat="1" ht="16.5">
      <c r="B89" s="55" t="s">
        <v>2392</v>
      </c>
      <c r="C89" s="55" t="s">
        <v>2264</v>
      </c>
      <c r="D89" s="221"/>
      <c r="E89" s="221">
        <v>45676.04</v>
      </c>
      <c r="F89" s="239" t="s">
        <v>2304</v>
      </c>
      <c r="G89" s="55" t="s">
        <v>2396</v>
      </c>
      <c r="H89" s="221">
        <f>SUM(E58:E89)</f>
        <v>310132.69</v>
      </c>
    </row>
    <row r="90" spans="1:8" s="55" customFormat="1">
      <c r="C90" s="241" t="s">
        <v>2394</v>
      </c>
      <c r="D90" s="221"/>
      <c r="E90" s="221"/>
      <c r="F90" s="163"/>
    </row>
    <row r="91" spans="1:8" s="55" customFormat="1">
      <c r="D91" s="221"/>
      <c r="E91" s="221"/>
      <c r="F91" s="163"/>
    </row>
    <row r="92" spans="1:8" s="55" customFormat="1" ht="18">
      <c r="C92" s="243" t="s">
        <v>2419</v>
      </c>
      <c r="D92" s="221"/>
      <c r="E92" s="221"/>
      <c r="F92" s="163"/>
    </row>
    <row r="93" spans="1:8" s="55" customFormat="1">
      <c r="D93" s="221"/>
      <c r="E93" s="221"/>
      <c r="F93" s="163"/>
    </row>
    <row r="94" spans="1:8" s="55" customFormat="1" ht="18">
      <c r="B94" s="246"/>
      <c r="C94" s="247" t="s">
        <v>2529</v>
      </c>
      <c r="D94" s="248"/>
      <c r="E94" s="248"/>
      <c r="F94" s="163"/>
    </row>
    <row r="95" spans="1:8" s="55" customFormat="1" ht="16.5">
      <c r="A95" s="250">
        <v>43955</v>
      </c>
      <c r="B95" s="246" t="s">
        <v>2493</v>
      </c>
      <c r="C95" s="246" t="s">
        <v>2530</v>
      </c>
      <c r="D95" s="248">
        <v>25000</v>
      </c>
      <c r="E95" s="248"/>
      <c r="F95" s="239" t="s">
        <v>2304</v>
      </c>
    </row>
    <row r="96" spans="1:8" s="55" customFormat="1">
      <c r="B96" s="246"/>
      <c r="C96" s="249" t="s">
        <v>2531</v>
      </c>
      <c r="D96" s="248"/>
      <c r="E96" s="248"/>
      <c r="F96" s="163"/>
    </row>
    <row r="97" spans="1:6" s="55" customFormat="1">
      <c r="B97" s="163"/>
      <c r="C97" s="163" t="s">
        <v>2532</v>
      </c>
      <c r="D97" s="222"/>
      <c r="E97" s="222"/>
      <c r="F97" s="163"/>
    </row>
    <row r="98" spans="1:6" s="55" customFormat="1">
      <c r="D98" s="221"/>
      <c r="E98" s="221"/>
      <c r="F98" s="163"/>
    </row>
    <row r="99" spans="1:6" s="55" customFormat="1" ht="18">
      <c r="C99" s="1" t="s">
        <v>2534</v>
      </c>
      <c r="D99" s="221"/>
      <c r="E99" s="248"/>
      <c r="F99" s="163"/>
    </row>
    <row r="100" spans="1:6" s="55" customFormat="1">
      <c r="A100" s="250">
        <v>43955</v>
      </c>
      <c r="B100" s="55" t="s">
        <v>2493</v>
      </c>
      <c r="C100" s="55" t="s">
        <v>1662</v>
      </c>
      <c r="D100" s="221"/>
      <c r="E100" s="221">
        <v>25000</v>
      </c>
      <c r="F100" s="163"/>
    </row>
    <row r="101" spans="1:6" s="55" customFormat="1">
      <c r="C101" s="163" t="s">
        <v>2531</v>
      </c>
      <c r="D101" s="221"/>
      <c r="E101" s="248"/>
      <c r="F101" s="163"/>
    </row>
    <row r="102" spans="1:6" s="55" customFormat="1">
      <c r="B102" s="163"/>
      <c r="C102" s="163" t="s">
        <v>2532</v>
      </c>
      <c r="D102" s="222"/>
      <c r="E102" s="222"/>
      <c r="F102" s="163"/>
    </row>
    <row r="103" spans="1:6" s="55" customFormat="1">
      <c r="D103" s="221"/>
      <c r="E103" s="221"/>
      <c r="F103" s="163"/>
    </row>
    <row r="104" spans="1:6" s="55" customFormat="1" ht="18">
      <c r="C104" s="1" t="s">
        <v>2535</v>
      </c>
      <c r="D104" s="221"/>
      <c r="E104" s="221"/>
      <c r="F104" s="163"/>
    </row>
    <row r="105" spans="1:6" s="55" customFormat="1">
      <c r="C105" s="227"/>
      <c r="D105" s="221"/>
      <c r="E105" s="221"/>
      <c r="F105" s="163"/>
    </row>
    <row r="106" spans="1:6" s="55" customFormat="1">
      <c r="C106" s="227"/>
      <c r="D106" s="221"/>
      <c r="E106" s="221"/>
      <c r="F106" s="163"/>
    </row>
    <row r="107" spans="1:6" s="55" customFormat="1">
      <c r="C107" s="227"/>
      <c r="D107" s="221"/>
      <c r="E107" s="221"/>
      <c r="F107" s="163"/>
    </row>
    <row r="108" spans="1:6" s="55" customFormat="1">
      <c r="C108" s="227"/>
      <c r="D108" s="221"/>
      <c r="E108" s="221"/>
      <c r="F108" s="163"/>
    </row>
    <row r="109" spans="1:6" s="55" customFormat="1" ht="18">
      <c r="C109" s="255" t="s">
        <v>2562</v>
      </c>
      <c r="D109" s="221"/>
      <c r="E109" s="221"/>
      <c r="F109" s="163"/>
    </row>
    <row r="110" spans="1:6" s="55" customFormat="1" ht="16.5">
      <c r="A110" s="250">
        <v>43647</v>
      </c>
      <c r="B110" s="55" t="s">
        <v>2563</v>
      </c>
      <c r="C110" s="55" t="s">
        <v>2566</v>
      </c>
      <c r="D110" s="221">
        <v>26295.06</v>
      </c>
      <c r="E110" s="221"/>
      <c r="F110" s="239" t="s">
        <v>2304</v>
      </c>
    </row>
    <row r="111" spans="1:6" s="55" customFormat="1" ht="16.5">
      <c r="B111" s="55" t="s">
        <v>2565</v>
      </c>
      <c r="C111" s="55" t="s">
        <v>176</v>
      </c>
      <c r="D111" s="221">
        <v>26295.06</v>
      </c>
      <c r="E111" s="221"/>
      <c r="F111" s="239" t="s">
        <v>2304</v>
      </c>
    </row>
    <row r="112" spans="1:6" s="55" customFormat="1" ht="16.5">
      <c r="B112" s="55" t="s">
        <v>2564</v>
      </c>
      <c r="C112" s="160" t="s">
        <v>2264</v>
      </c>
      <c r="D112" s="221"/>
      <c r="E112" s="221">
        <v>26295.06</v>
      </c>
      <c r="F112" s="239" t="s">
        <v>2304</v>
      </c>
    </row>
    <row r="113" spans="1:6" s="55" customFormat="1">
      <c r="C113" s="256" t="s">
        <v>2567</v>
      </c>
      <c r="D113" s="221"/>
      <c r="E113" s="221"/>
      <c r="F113" s="163"/>
    </row>
    <row r="114" spans="1:6" s="55" customFormat="1">
      <c r="D114" s="221"/>
      <c r="E114" s="221"/>
      <c r="F114" s="163"/>
    </row>
    <row r="115" spans="1:6" s="55" customFormat="1" ht="18">
      <c r="C115" s="255" t="s">
        <v>2568</v>
      </c>
      <c r="D115" s="221"/>
      <c r="E115" s="221"/>
      <c r="F115" s="163"/>
    </row>
    <row r="116" spans="1:6" s="55" customFormat="1" ht="16.5">
      <c r="A116" s="250">
        <v>43647</v>
      </c>
      <c r="B116" s="55" t="s">
        <v>2569</v>
      </c>
      <c r="C116" s="55" t="s">
        <v>2571</v>
      </c>
      <c r="D116" s="221">
        <v>45380.18</v>
      </c>
      <c r="E116" s="221"/>
      <c r="F116" s="239" t="s">
        <v>2304</v>
      </c>
    </row>
    <row r="117" spans="1:6" s="55" customFormat="1" ht="16.5">
      <c r="B117" s="55" t="s">
        <v>2570</v>
      </c>
      <c r="C117" s="55" t="s">
        <v>176</v>
      </c>
      <c r="D117" s="221">
        <v>45380.18</v>
      </c>
      <c r="E117" s="221"/>
      <c r="F117" s="239" t="s">
        <v>2304</v>
      </c>
    </row>
    <row r="118" spans="1:6" s="55" customFormat="1" ht="16.5">
      <c r="B118" s="55" t="s">
        <v>2572</v>
      </c>
      <c r="C118" s="160" t="s">
        <v>2264</v>
      </c>
      <c r="D118" s="221"/>
      <c r="E118" s="221">
        <v>45380.18</v>
      </c>
      <c r="F118" s="239" t="s">
        <v>2304</v>
      </c>
    </row>
    <row r="119" spans="1:6" s="55" customFormat="1">
      <c r="C119" s="256" t="s">
        <v>2567</v>
      </c>
      <c r="D119" s="221"/>
      <c r="E119" s="221"/>
      <c r="F119" s="163"/>
    </row>
    <row r="120" spans="1:6" s="55" customFormat="1">
      <c r="D120" s="221"/>
      <c r="E120" s="221"/>
      <c r="F120" s="163"/>
    </row>
    <row r="121" spans="1:6" s="55" customFormat="1">
      <c r="D121" s="221"/>
      <c r="E121" s="221"/>
      <c r="F121" s="163"/>
    </row>
    <row r="122" spans="1:6" s="55" customFormat="1">
      <c r="D122" s="221"/>
      <c r="E122" s="221"/>
      <c r="F122" s="163"/>
    </row>
    <row r="123" spans="1:6" s="55" customFormat="1">
      <c r="D123" s="221"/>
      <c r="E123" s="221"/>
      <c r="F123" s="163"/>
    </row>
    <row r="124" spans="1:6" s="55" customFormat="1">
      <c r="D124" s="221"/>
      <c r="E124" s="221"/>
      <c r="F124" s="163"/>
    </row>
    <row r="125" spans="1:6" s="55" customFormat="1">
      <c r="D125" s="221"/>
      <c r="E125" s="221"/>
      <c r="F125" s="163"/>
    </row>
    <row r="126" spans="1:6" s="55" customFormat="1">
      <c r="D126" s="221"/>
      <c r="E126" s="221"/>
      <c r="F126" s="163"/>
    </row>
    <row r="127" spans="1:6" s="55" customFormat="1">
      <c r="D127" s="221"/>
      <c r="E127" s="221"/>
      <c r="F127" s="163"/>
    </row>
    <row r="128" spans="1:6" s="55" customFormat="1">
      <c r="D128" s="221"/>
      <c r="E128" s="221"/>
      <c r="F128" s="163"/>
    </row>
    <row r="129" spans="4:6" s="55" customFormat="1">
      <c r="D129" s="221"/>
      <c r="E129" s="221"/>
      <c r="F129" s="163"/>
    </row>
    <row r="130" spans="4:6" s="55" customFormat="1">
      <c r="D130" s="221"/>
      <c r="E130" s="221"/>
      <c r="F130" s="163"/>
    </row>
    <row r="131" spans="4:6" s="55" customFormat="1">
      <c r="D131" s="221"/>
      <c r="E131" s="221"/>
      <c r="F131" s="163"/>
    </row>
    <row r="132" spans="4:6" s="169" customFormat="1">
      <c r="D132" s="161"/>
      <c r="E132" s="161"/>
      <c r="F132" s="241"/>
    </row>
    <row r="133" spans="4:6" s="169" customFormat="1">
      <c r="D133" s="161"/>
      <c r="E133" s="161"/>
      <c r="F133" s="241"/>
    </row>
    <row r="134" spans="4:6" s="169" customFormat="1">
      <c r="D134" s="161"/>
      <c r="E134" s="161"/>
      <c r="F134" s="241"/>
    </row>
    <row r="135" spans="4:6" s="169" customFormat="1">
      <c r="D135" s="161"/>
      <c r="E135" s="161"/>
      <c r="F135" s="241"/>
    </row>
    <row r="136" spans="4:6" s="169" customFormat="1">
      <c r="D136" s="161"/>
      <c r="E136" s="161"/>
      <c r="F136" s="241"/>
    </row>
    <row r="137" spans="4:6" s="169" customFormat="1">
      <c r="D137" s="161"/>
      <c r="E137" s="161"/>
      <c r="F137" s="241"/>
    </row>
    <row r="138" spans="4:6" s="169" customFormat="1">
      <c r="D138" s="161"/>
      <c r="E138" s="161"/>
      <c r="F138" s="241"/>
    </row>
    <row r="139" spans="4:6" s="169" customFormat="1">
      <c r="D139" s="161"/>
      <c r="E139" s="161"/>
      <c r="F139" s="241"/>
    </row>
  </sheetData>
  <mergeCells count="3">
    <mergeCell ref="B2:F2"/>
    <mergeCell ref="B3:F3"/>
    <mergeCell ref="B4:F4"/>
  </mergeCells>
  <printOptions horizontalCentered="1"/>
  <pageMargins left="0.2" right="0.2" top="0.25" bottom="0.75" header="0.3" footer="0.3"/>
  <pageSetup fitToHeight="0" orientation="portrait" r:id="rId1"/>
  <headerFooter>
    <oddFooter>&amp;R&amp;Z&amp;F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V1906"/>
  <sheetViews>
    <sheetView zoomScale="125" zoomScaleNormal="125" zoomScaleSheetLayoutView="125" workbookViewId="0">
      <pane ySplit="3" topLeftCell="A447" activePane="bottomLeft" state="frozen"/>
      <selection pane="bottomLeft" activeCell="A447" sqref="A447"/>
    </sheetView>
  </sheetViews>
  <sheetFormatPr defaultRowHeight="13"/>
  <cols>
    <col min="1" max="1" width="8.1796875" style="92" customWidth="1"/>
    <col min="2" max="2" width="25.54296875" customWidth="1"/>
    <col min="3" max="3" width="43.54296875" customWidth="1"/>
    <col min="4" max="4" width="13.81640625" style="74" customWidth="1"/>
    <col min="5" max="5" width="13.1796875" style="74" customWidth="1"/>
    <col min="6" max="6" width="12.81640625" style="46" customWidth="1"/>
    <col min="7" max="7" width="1.81640625" style="5" customWidth="1"/>
    <col min="8" max="8" width="7.81640625" style="69" customWidth="1"/>
  </cols>
  <sheetData>
    <row r="1" spans="1:8" s="19" customFormat="1" ht="15.75" customHeight="1">
      <c r="A1" s="50" t="s">
        <v>468</v>
      </c>
      <c r="C1" s="193" t="s">
        <v>1894</v>
      </c>
      <c r="D1" s="22"/>
      <c r="E1" s="37"/>
      <c r="F1" s="46"/>
      <c r="G1" s="5"/>
      <c r="H1" s="69"/>
    </row>
    <row r="2" spans="1:8" s="19" customFormat="1" ht="11.25" customHeight="1">
      <c r="A2" s="92"/>
      <c r="C2" s="13"/>
      <c r="D2" s="37" t="s">
        <v>24</v>
      </c>
      <c r="E2" s="37"/>
      <c r="F2" s="46"/>
      <c r="G2" s="5"/>
      <c r="H2" s="69"/>
    </row>
    <row r="3" spans="1:8" s="24" customFormat="1" ht="15" customHeight="1">
      <c r="A3" s="104" t="s">
        <v>25</v>
      </c>
      <c r="B3" s="41" t="s">
        <v>26</v>
      </c>
      <c r="C3" s="41" t="s">
        <v>27</v>
      </c>
      <c r="D3" s="89" t="s">
        <v>28</v>
      </c>
      <c r="E3" s="89" t="s">
        <v>29</v>
      </c>
      <c r="F3" s="47" t="s">
        <v>178</v>
      </c>
      <c r="G3" s="68" t="s">
        <v>160</v>
      </c>
      <c r="H3" s="69"/>
    </row>
    <row r="4" spans="1:8" ht="14">
      <c r="C4" s="9"/>
      <c r="D4" s="14"/>
      <c r="E4" s="14"/>
      <c r="G4" s="29"/>
    </row>
    <row r="5" spans="1:8" ht="21" customHeight="1">
      <c r="A5" s="206"/>
      <c r="B5" s="207"/>
      <c r="C5" s="208" t="s">
        <v>1897</v>
      </c>
      <c r="D5" s="209"/>
      <c r="E5" s="209"/>
      <c r="F5" s="210"/>
      <c r="G5" s="211"/>
      <c r="H5" s="212"/>
    </row>
    <row r="6" spans="1:8" ht="15.5">
      <c r="C6" s="13" t="s">
        <v>1136</v>
      </c>
    </row>
    <row r="7" spans="1:8" s="24" customFormat="1" ht="14" customHeight="1">
      <c r="A7" s="105">
        <v>43096</v>
      </c>
      <c r="B7" s="9" t="s">
        <v>1139</v>
      </c>
      <c r="C7" s="3" t="s">
        <v>1137</v>
      </c>
      <c r="D7" s="14">
        <v>5000</v>
      </c>
      <c r="E7" s="14"/>
      <c r="F7" s="39" t="s">
        <v>485</v>
      </c>
      <c r="G7" s="29" t="s">
        <v>112</v>
      </c>
      <c r="H7" s="69" t="s">
        <v>1230</v>
      </c>
    </row>
    <row r="8" spans="1:8" s="24" customFormat="1" ht="14" customHeight="1">
      <c r="A8" s="105"/>
      <c r="B8" s="11" t="s">
        <v>98</v>
      </c>
      <c r="C8" s="11" t="s">
        <v>484</v>
      </c>
      <c r="D8" s="14"/>
      <c r="E8" s="14">
        <f>+D7</f>
        <v>5000</v>
      </c>
      <c r="F8" s="39" t="s">
        <v>486</v>
      </c>
      <c r="G8" s="29" t="s">
        <v>112</v>
      </c>
      <c r="H8" s="69" t="s">
        <v>24</v>
      </c>
    </row>
    <row r="9" spans="1:8" s="24" customFormat="1" ht="14" customHeight="1">
      <c r="A9" s="105"/>
      <c r="B9" s="9" t="s">
        <v>1140</v>
      </c>
      <c r="C9" s="3" t="s">
        <v>1138</v>
      </c>
      <c r="D9" s="14">
        <v>5000</v>
      </c>
      <c r="E9" s="14" t="s">
        <v>24</v>
      </c>
      <c r="F9" s="39" t="s">
        <v>24</v>
      </c>
      <c r="G9" s="29" t="s">
        <v>112</v>
      </c>
      <c r="H9" s="69"/>
    </row>
    <row r="10" spans="1:8" s="24" customFormat="1" ht="14" customHeight="1">
      <c r="A10" s="105"/>
      <c r="B10" s="11" t="s">
        <v>185</v>
      </c>
      <c r="C10" s="11" t="s">
        <v>53</v>
      </c>
      <c r="D10" s="14"/>
      <c r="E10" s="14">
        <f>+D9</f>
        <v>5000</v>
      </c>
      <c r="F10" s="39" t="s">
        <v>24</v>
      </c>
      <c r="G10" s="29" t="s">
        <v>112</v>
      </c>
      <c r="H10" s="69"/>
    </row>
    <row r="11" spans="1:8" s="24" customFormat="1" ht="14" customHeight="1">
      <c r="A11" s="105"/>
      <c r="B11" s="15"/>
      <c r="C11" s="6" t="s">
        <v>1141</v>
      </c>
      <c r="D11" s="14"/>
      <c r="E11" s="14"/>
      <c r="F11" s="19"/>
      <c r="G11" s="5"/>
      <c r="H11" s="69" t="s">
        <v>24</v>
      </c>
    </row>
    <row r="12" spans="1:8" ht="12" customHeight="1">
      <c r="B12" s="30"/>
      <c r="C12" s="36"/>
      <c r="D12" s="30"/>
      <c r="E12" s="14"/>
      <c r="F12" s="30"/>
    </row>
    <row r="13" spans="1:8">
      <c r="B13" s="33"/>
      <c r="C13" s="5" t="s">
        <v>1896</v>
      </c>
      <c r="D13" s="7"/>
      <c r="E13" s="7"/>
      <c r="F13" s="39"/>
      <c r="H13" s="5"/>
    </row>
    <row r="14" spans="1:8">
      <c r="A14" s="92" t="s">
        <v>24</v>
      </c>
      <c r="B14" s="17" t="s">
        <v>55</v>
      </c>
      <c r="C14" s="32" t="s">
        <v>175</v>
      </c>
      <c r="D14" s="7">
        <v>0</v>
      </c>
      <c r="E14" s="7"/>
      <c r="F14" s="39" t="s">
        <v>930</v>
      </c>
      <c r="G14" s="5" t="s">
        <v>112</v>
      </c>
      <c r="H14" s="5" t="s">
        <v>450</v>
      </c>
    </row>
    <row r="15" spans="1:8">
      <c r="B15" s="33" t="s">
        <v>305</v>
      </c>
      <c r="C15" s="10" t="s">
        <v>928</v>
      </c>
      <c r="D15" s="7"/>
      <c r="E15" s="7">
        <f>+D14</f>
        <v>0</v>
      </c>
      <c r="F15" s="39" t="s">
        <v>24</v>
      </c>
      <c r="G15" s="5" t="s">
        <v>112</v>
      </c>
      <c r="H15" s="5"/>
    </row>
    <row r="16" spans="1:8">
      <c r="B16" s="33"/>
      <c r="C16" s="8" t="s">
        <v>929</v>
      </c>
      <c r="D16" s="7"/>
      <c r="E16" s="7"/>
      <c r="F16" s="39"/>
      <c r="H16" s="5"/>
    </row>
    <row r="17" spans="1:9">
      <c r="A17" s="105"/>
      <c r="C17" s="6"/>
      <c r="D17"/>
      <c r="E17"/>
      <c r="F17" s="39"/>
      <c r="G17"/>
    </row>
    <row r="18" spans="1:9" s="24" customFormat="1" ht="14" customHeight="1">
      <c r="A18" s="92"/>
      <c r="B18" s="15"/>
      <c r="C18" s="13" t="s">
        <v>299</v>
      </c>
      <c r="D18" s="14"/>
      <c r="E18" s="14"/>
      <c r="F18" s="46"/>
      <c r="G18" s="5"/>
      <c r="H18" s="69"/>
      <c r="I18"/>
    </row>
    <row r="19" spans="1:9">
      <c r="A19" s="105">
        <v>42954</v>
      </c>
      <c r="B19" t="s">
        <v>1006</v>
      </c>
      <c r="C19" s="90" t="s">
        <v>1011</v>
      </c>
      <c r="D19" s="7">
        <v>42667.56</v>
      </c>
      <c r="E19" s="7"/>
      <c r="F19" s="86" t="s">
        <v>1048</v>
      </c>
      <c r="G19" s="5" t="s">
        <v>112</v>
      </c>
      <c r="H19" s="69" t="s">
        <v>1057</v>
      </c>
    </row>
    <row r="20" spans="1:9">
      <c r="A20" s="105" t="s">
        <v>24</v>
      </c>
      <c r="B20" s="15" t="s">
        <v>87</v>
      </c>
      <c r="C20" s="91" t="s">
        <v>275</v>
      </c>
      <c r="D20" s="7"/>
      <c r="E20" s="7">
        <f>+D19</f>
        <v>42667.56</v>
      </c>
      <c r="F20" s="86" t="s">
        <v>492</v>
      </c>
      <c r="G20" s="5" t="s">
        <v>112</v>
      </c>
      <c r="H20" s="6" t="s">
        <v>24</v>
      </c>
    </row>
    <row r="21" spans="1:9">
      <c r="A21" s="105"/>
      <c r="C21" s="6" t="s">
        <v>1055</v>
      </c>
      <c r="D21" s="12"/>
      <c r="E21" s="12"/>
      <c r="F21" s="82"/>
      <c r="G21" s="12"/>
      <c r="H21" s="6"/>
    </row>
    <row r="22" spans="1:9">
      <c r="A22" s="105"/>
      <c r="C22" s="6"/>
      <c r="D22" s="12"/>
      <c r="E22" s="12"/>
      <c r="F22" s="82"/>
      <c r="G22" s="12"/>
      <c r="H22" s="6"/>
    </row>
    <row r="23" spans="1:9" ht="15.5">
      <c r="A23" s="105"/>
      <c r="C23" s="13" t="s">
        <v>550</v>
      </c>
      <c r="D23" s="12"/>
      <c r="E23" s="12"/>
      <c r="F23" s="82"/>
      <c r="G23" s="12"/>
      <c r="H23" s="6"/>
    </row>
    <row r="24" spans="1:9">
      <c r="A24" s="92">
        <v>42957</v>
      </c>
      <c r="B24" t="s">
        <v>220</v>
      </c>
      <c r="C24" s="3" t="s">
        <v>1014</v>
      </c>
      <c r="D24" s="7">
        <v>13712.22</v>
      </c>
      <c r="E24" s="14"/>
      <c r="F24" s="86" t="s">
        <v>339</v>
      </c>
      <c r="G24" s="5" t="s">
        <v>112</v>
      </c>
      <c r="H24" s="5" t="s">
        <v>1058</v>
      </c>
    </row>
    <row r="25" spans="1:9">
      <c r="B25" s="15" t="s">
        <v>139</v>
      </c>
      <c r="C25" s="11" t="s">
        <v>1013</v>
      </c>
      <c r="D25" s="7"/>
      <c r="E25" s="7">
        <f>+D24</f>
        <v>13712.22</v>
      </c>
      <c r="F25" s="46" t="s">
        <v>1018</v>
      </c>
      <c r="G25" s="5" t="s">
        <v>112</v>
      </c>
      <c r="H25" s="5"/>
    </row>
    <row r="26" spans="1:9">
      <c r="B26" s="15"/>
      <c r="C26" s="6" t="s">
        <v>1015</v>
      </c>
      <c r="D26" s="7"/>
      <c r="E26" s="7"/>
      <c r="H26" s="5"/>
    </row>
    <row r="27" spans="1:9" s="24" customFormat="1" ht="14" customHeight="1">
      <c r="A27" s="92"/>
      <c r="B27" s="15"/>
      <c r="D27" s="14"/>
      <c r="E27" s="14"/>
      <c r="F27" s="46"/>
      <c r="G27" s="5"/>
      <c r="H27" s="69"/>
    </row>
    <row r="28" spans="1:9">
      <c r="A28" s="92">
        <v>42957</v>
      </c>
      <c r="B28" t="s">
        <v>220</v>
      </c>
      <c r="C28" s="3" t="s">
        <v>1014</v>
      </c>
      <c r="D28" s="7">
        <v>79384.59</v>
      </c>
      <c r="E28" s="14"/>
      <c r="F28" s="86" t="s">
        <v>339</v>
      </c>
      <c r="G28" s="5" t="s">
        <v>112</v>
      </c>
      <c r="H28" s="5" t="s">
        <v>1059</v>
      </c>
    </row>
    <row r="29" spans="1:9">
      <c r="B29" s="15" t="s">
        <v>139</v>
      </c>
      <c r="C29" s="11" t="s">
        <v>1013</v>
      </c>
      <c r="D29" s="7"/>
      <c r="E29" s="7">
        <f>+D28</f>
        <v>79384.59</v>
      </c>
      <c r="F29" s="46" t="s">
        <v>1018</v>
      </c>
      <c r="G29" s="5" t="s">
        <v>112</v>
      </c>
      <c r="H29" s="5"/>
    </row>
    <row r="30" spans="1:9">
      <c r="B30" s="15"/>
      <c r="C30" s="6" t="s">
        <v>1016</v>
      </c>
      <c r="D30" s="12"/>
      <c r="E30" s="12"/>
      <c r="H30" s="5"/>
    </row>
    <row r="31" spans="1:9">
      <c r="A31" s="105"/>
      <c r="C31" s="6"/>
      <c r="D31" s="12"/>
      <c r="E31" s="12"/>
      <c r="F31" s="86"/>
      <c r="G31" s="12"/>
      <c r="H31" s="6"/>
    </row>
    <row r="32" spans="1:9">
      <c r="A32" s="92">
        <v>42957</v>
      </c>
      <c r="B32" s="9" t="s">
        <v>87</v>
      </c>
      <c r="C32" s="9" t="s">
        <v>479</v>
      </c>
      <c r="D32" s="14">
        <v>1104.04</v>
      </c>
      <c r="E32" s="14"/>
      <c r="F32" s="86" t="s">
        <v>339</v>
      </c>
      <c r="G32" s="5" t="s">
        <v>112</v>
      </c>
      <c r="H32" s="8" t="s">
        <v>1060</v>
      </c>
    </row>
    <row r="33" spans="1:8">
      <c r="B33" s="11" t="s">
        <v>1006</v>
      </c>
      <c r="C33" s="11" t="s">
        <v>1017</v>
      </c>
      <c r="D33" s="14"/>
      <c r="E33" s="14">
        <f>SUM(D32:D32)</f>
        <v>1104.04</v>
      </c>
      <c r="F33" s="46" t="s">
        <v>1019</v>
      </c>
      <c r="G33" s="5" t="s">
        <v>112</v>
      </c>
      <c r="H33" s="5"/>
    </row>
    <row r="34" spans="1:8">
      <c r="B34" t="s">
        <v>220</v>
      </c>
      <c r="C34" s="3" t="s">
        <v>1014</v>
      </c>
      <c r="D34" s="14">
        <v>1104.04</v>
      </c>
      <c r="E34" s="14"/>
      <c r="G34" s="5" t="s">
        <v>112</v>
      </c>
      <c r="H34" s="5" t="s">
        <v>1061</v>
      </c>
    </row>
    <row r="35" spans="1:8">
      <c r="B35" s="11" t="s">
        <v>202</v>
      </c>
      <c r="C35" s="10" t="s">
        <v>481</v>
      </c>
      <c r="D35" s="14"/>
      <c r="E35" s="14">
        <f>SUM(D34:D34)</f>
        <v>1104.04</v>
      </c>
      <c r="G35" s="5" t="s">
        <v>112</v>
      </c>
      <c r="H35" s="5"/>
    </row>
    <row r="36" spans="1:8">
      <c r="C36" s="6" t="s">
        <v>1020</v>
      </c>
      <c r="D36" s="7"/>
      <c r="E36" s="7"/>
      <c r="H36" s="5"/>
    </row>
    <row r="37" spans="1:8">
      <c r="C37" s="6"/>
      <c r="D37" s="7"/>
      <c r="E37" s="7"/>
      <c r="H37" s="5"/>
    </row>
    <row r="38" spans="1:8">
      <c r="A38" s="92">
        <v>42957</v>
      </c>
      <c r="B38" s="9" t="s">
        <v>87</v>
      </c>
      <c r="C38" s="9" t="s">
        <v>479</v>
      </c>
      <c r="D38" s="14">
        <v>4405.0200000000004</v>
      </c>
      <c r="E38" s="14"/>
      <c r="F38" s="86" t="s">
        <v>339</v>
      </c>
      <c r="G38" s="5" t="s">
        <v>112</v>
      </c>
      <c r="H38" s="8" t="s">
        <v>1062</v>
      </c>
    </row>
    <row r="39" spans="1:8">
      <c r="B39" s="11" t="s">
        <v>1006</v>
      </c>
      <c r="C39" s="11" t="s">
        <v>1017</v>
      </c>
      <c r="D39" s="14"/>
      <c r="E39" s="14">
        <f>SUM(D38:D38)</f>
        <v>4405.0200000000004</v>
      </c>
      <c r="F39" s="46" t="s">
        <v>1019</v>
      </c>
      <c r="G39" s="5" t="s">
        <v>112</v>
      </c>
      <c r="H39" s="5"/>
    </row>
    <row r="40" spans="1:8">
      <c r="B40" t="s">
        <v>220</v>
      </c>
      <c r="C40" s="3" t="s">
        <v>1014</v>
      </c>
      <c r="D40" s="14">
        <v>4405.0200000000004</v>
      </c>
      <c r="E40" s="14"/>
      <c r="G40" s="5" t="s">
        <v>112</v>
      </c>
      <c r="H40" s="5"/>
    </row>
    <row r="41" spans="1:8">
      <c r="B41" s="11" t="s">
        <v>202</v>
      </c>
      <c r="C41" s="10" t="s">
        <v>481</v>
      </c>
      <c r="D41" s="14"/>
      <c r="E41" s="14">
        <f>SUM(D40:D40)</f>
        <v>4405.0200000000004</v>
      </c>
      <c r="G41" s="5" t="s">
        <v>112</v>
      </c>
      <c r="H41" s="5"/>
    </row>
    <row r="42" spans="1:8">
      <c r="C42" s="6" t="s">
        <v>1021</v>
      </c>
      <c r="D42" s="7"/>
      <c r="E42" s="7"/>
      <c r="H42" s="5"/>
    </row>
    <row r="43" spans="1:8">
      <c r="C43" s="6"/>
      <c r="D43" s="7"/>
      <c r="E43" s="7"/>
      <c r="H43" s="5"/>
    </row>
    <row r="44" spans="1:8" ht="14">
      <c r="C44" s="29" t="s">
        <v>12</v>
      </c>
      <c r="D44" s="7"/>
      <c r="E44" s="7"/>
      <c r="G44" s="5" t="s">
        <v>24</v>
      </c>
    </row>
    <row r="45" spans="1:8">
      <c r="A45" s="92">
        <v>42962</v>
      </c>
      <c r="B45" s="17" t="s">
        <v>110</v>
      </c>
      <c r="C45" t="s">
        <v>52</v>
      </c>
      <c r="D45" s="14">
        <v>1660.2</v>
      </c>
      <c r="E45" s="14"/>
      <c r="F45" s="39" t="s">
        <v>82</v>
      </c>
      <c r="G45" s="5" t="s">
        <v>112</v>
      </c>
      <c r="H45" s="69" t="s">
        <v>1063</v>
      </c>
    </row>
    <row r="46" spans="1:8">
      <c r="B46" s="11" t="s">
        <v>688</v>
      </c>
      <c r="C46" s="3" t="s">
        <v>1008</v>
      </c>
      <c r="D46" s="14"/>
      <c r="E46" s="14">
        <f>+D45</f>
        <v>1660.2</v>
      </c>
      <c r="F46" s="39"/>
      <c r="G46" s="5" t="s">
        <v>112</v>
      </c>
    </row>
    <row r="47" spans="1:8">
      <c r="B47" s="6"/>
      <c r="C47" s="6" t="s">
        <v>1022</v>
      </c>
      <c r="D47" s="14"/>
      <c r="E47" s="14"/>
      <c r="G47" s="5" t="s">
        <v>24</v>
      </c>
    </row>
    <row r="48" spans="1:8">
      <c r="C48" s="6"/>
      <c r="D48" s="7"/>
      <c r="E48" s="7"/>
      <c r="H48" s="5"/>
    </row>
    <row r="49" spans="1:8" ht="14">
      <c r="C49" s="29" t="s">
        <v>12</v>
      </c>
      <c r="D49" s="7"/>
      <c r="E49" s="7"/>
      <c r="G49" s="5" t="s">
        <v>24</v>
      </c>
    </row>
    <row r="50" spans="1:8">
      <c r="A50" s="92">
        <v>42962</v>
      </c>
      <c r="B50" s="17" t="s">
        <v>110</v>
      </c>
      <c r="C50" t="s">
        <v>52</v>
      </c>
      <c r="D50" s="14">
        <v>61.88</v>
      </c>
      <c r="E50" s="14"/>
      <c r="F50" s="39" t="s">
        <v>82</v>
      </c>
      <c r="G50" s="5" t="s">
        <v>112</v>
      </c>
      <c r="H50" s="69" t="s">
        <v>1064</v>
      </c>
    </row>
    <row r="51" spans="1:8">
      <c r="B51" s="11" t="s">
        <v>495</v>
      </c>
      <c r="C51" s="3" t="s">
        <v>608</v>
      </c>
      <c r="D51" s="14"/>
      <c r="E51" s="14">
        <f>+D50</f>
        <v>61.88</v>
      </c>
      <c r="F51" s="39"/>
      <c r="G51" s="5" t="s">
        <v>112</v>
      </c>
    </row>
    <row r="52" spans="1:8">
      <c r="B52" s="6"/>
      <c r="C52" s="6" t="s">
        <v>1023</v>
      </c>
      <c r="D52" s="14"/>
      <c r="E52" s="14"/>
      <c r="G52" s="5" t="s">
        <v>24</v>
      </c>
    </row>
    <row r="53" spans="1:8">
      <c r="C53" s="6"/>
      <c r="D53" s="7"/>
      <c r="E53" s="7"/>
      <c r="H53" s="5"/>
    </row>
    <row r="54" spans="1:8" ht="14">
      <c r="C54" s="29" t="s">
        <v>12</v>
      </c>
      <c r="D54" s="7"/>
      <c r="E54" s="7"/>
      <c r="G54" s="5" t="s">
        <v>24</v>
      </c>
    </row>
    <row r="55" spans="1:8">
      <c r="A55" s="92">
        <v>42977</v>
      </c>
      <c r="B55" s="17" t="s">
        <v>110</v>
      </c>
      <c r="C55" t="s">
        <v>52</v>
      </c>
      <c r="D55" s="14">
        <v>692.18</v>
      </c>
      <c r="E55" s="14"/>
      <c r="F55" s="39" t="s">
        <v>82</v>
      </c>
      <c r="G55" s="5" t="s">
        <v>112</v>
      </c>
      <c r="H55" s="69" t="s">
        <v>1065</v>
      </c>
    </row>
    <row r="56" spans="1:8">
      <c r="B56" s="11" t="s">
        <v>688</v>
      </c>
      <c r="C56" s="3" t="s">
        <v>1008</v>
      </c>
      <c r="D56" s="14"/>
      <c r="E56" s="14">
        <f>+D55</f>
        <v>692.18</v>
      </c>
      <c r="F56" s="39"/>
      <c r="G56" s="5" t="s">
        <v>112</v>
      </c>
    </row>
    <row r="57" spans="1:8">
      <c r="B57" s="6"/>
      <c r="C57" s="6" t="s">
        <v>1024</v>
      </c>
      <c r="D57" s="14"/>
      <c r="E57" s="14"/>
      <c r="G57" s="5" t="s">
        <v>24</v>
      </c>
    </row>
    <row r="58" spans="1:8">
      <c r="B58" s="6"/>
      <c r="C58" s="6"/>
      <c r="D58" s="14"/>
      <c r="E58" s="14"/>
    </row>
    <row r="59" spans="1:8" ht="14">
      <c r="C59" s="29" t="s">
        <v>12</v>
      </c>
      <c r="D59" s="7"/>
      <c r="E59" s="7"/>
      <c r="G59" s="5" t="s">
        <v>24</v>
      </c>
    </row>
    <row r="60" spans="1:8">
      <c r="A60" s="92">
        <v>42977</v>
      </c>
      <c r="B60" s="17" t="s">
        <v>110</v>
      </c>
      <c r="C60" t="s">
        <v>52</v>
      </c>
      <c r="D60" s="14">
        <v>143.75</v>
      </c>
      <c r="E60" s="14"/>
      <c r="F60" s="39" t="s">
        <v>82</v>
      </c>
      <c r="G60" s="5" t="s">
        <v>112</v>
      </c>
      <c r="H60" s="69" t="s">
        <v>1066</v>
      </c>
    </row>
    <row r="61" spans="1:8">
      <c r="B61" s="11" t="s">
        <v>495</v>
      </c>
      <c r="C61" s="3" t="s">
        <v>608</v>
      </c>
      <c r="D61" s="14"/>
      <c r="E61" s="14">
        <f>+D60</f>
        <v>143.75</v>
      </c>
      <c r="F61" s="39"/>
      <c r="G61" s="5" t="s">
        <v>112</v>
      </c>
    </row>
    <row r="62" spans="1:8">
      <c r="B62" s="6"/>
      <c r="C62" s="6" t="s">
        <v>1025</v>
      </c>
      <c r="D62" s="14"/>
      <c r="E62" s="14"/>
      <c r="G62" s="5" t="s">
        <v>24</v>
      </c>
    </row>
    <row r="63" spans="1:8">
      <c r="B63" s="6"/>
      <c r="C63" s="6"/>
      <c r="D63" s="14"/>
      <c r="E63" s="14"/>
    </row>
    <row r="64" spans="1:8" ht="15.5">
      <c r="C64" s="13" t="s">
        <v>623</v>
      </c>
      <c r="D64" s="12"/>
      <c r="E64" s="12"/>
      <c r="F64" s="82"/>
      <c r="G64" s="12"/>
      <c r="H64" s="6"/>
    </row>
    <row r="65" spans="1:8">
      <c r="A65" s="92">
        <v>42985</v>
      </c>
      <c r="B65" s="9" t="s">
        <v>487</v>
      </c>
      <c r="C65" s="9" t="s">
        <v>625</v>
      </c>
      <c r="D65" s="7">
        <v>5884.87</v>
      </c>
      <c r="E65" s="7"/>
      <c r="F65" s="86" t="s">
        <v>341</v>
      </c>
      <c r="G65" s="5" t="s">
        <v>112</v>
      </c>
      <c r="H65" s="69" t="s">
        <v>1067</v>
      </c>
    </row>
    <row r="66" spans="1:8">
      <c r="A66" s="92" t="s">
        <v>24</v>
      </c>
      <c r="B66" s="11" t="s">
        <v>491</v>
      </c>
      <c r="C66" s="11" t="s">
        <v>626</v>
      </c>
      <c r="D66" s="7"/>
      <c r="E66" s="7">
        <f>+D65</f>
        <v>5884.87</v>
      </c>
      <c r="G66" s="5" t="s">
        <v>112</v>
      </c>
      <c r="H66" s="6" t="s">
        <v>24</v>
      </c>
    </row>
    <row r="67" spans="1:8">
      <c r="A67" s="105"/>
      <c r="C67" s="6" t="s">
        <v>1026</v>
      </c>
      <c r="D67" s="7"/>
      <c r="E67" s="7"/>
      <c r="F67" s="86"/>
      <c r="G67" s="12"/>
      <c r="H67" s="6"/>
    </row>
    <row r="68" spans="1:8">
      <c r="B68" s="11"/>
      <c r="C68" s="11"/>
      <c r="D68" s="14"/>
      <c r="E68" s="14"/>
      <c r="F68" s="39"/>
    </row>
    <row r="69" spans="1:8" ht="14">
      <c r="C69" s="29" t="s">
        <v>12</v>
      </c>
      <c r="D69" s="7"/>
      <c r="E69" s="7"/>
      <c r="G69" s="5" t="s">
        <v>24</v>
      </c>
    </row>
    <row r="70" spans="1:8">
      <c r="A70" s="92">
        <v>42999</v>
      </c>
      <c r="B70" s="17" t="s">
        <v>110</v>
      </c>
      <c r="C70" t="s">
        <v>52</v>
      </c>
      <c r="D70" s="14">
        <v>1770.84</v>
      </c>
      <c r="E70" s="14"/>
      <c r="F70" s="39" t="s">
        <v>82</v>
      </c>
      <c r="G70" s="5" t="s">
        <v>112</v>
      </c>
      <c r="H70" s="69" t="s">
        <v>1068</v>
      </c>
    </row>
    <row r="71" spans="1:8">
      <c r="B71" s="11" t="s">
        <v>631</v>
      </c>
      <c r="C71" s="3" t="s">
        <v>1027</v>
      </c>
      <c r="D71" s="14"/>
      <c r="E71" s="14">
        <f>+D70</f>
        <v>1770.84</v>
      </c>
      <c r="F71" s="39"/>
      <c r="G71" s="5" t="s">
        <v>112</v>
      </c>
    </row>
    <row r="72" spans="1:8">
      <c r="B72" s="6"/>
      <c r="C72" s="6" t="s">
        <v>1028</v>
      </c>
      <c r="D72" s="14"/>
      <c r="E72" s="14"/>
      <c r="G72" s="5" t="s">
        <v>24</v>
      </c>
    </row>
    <row r="73" spans="1:8">
      <c r="B73" s="6"/>
      <c r="C73" s="6"/>
      <c r="D73" s="14"/>
      <c r="E73" s="14"/>
    </row>
    <row r="74" spans="1:8">
      <c r="A74" s="92">
        <v>42999</v>
      </c>
      <c r="B74" s="17" t="s">
        <v>110</v>
      </c>
      <c r="C74" t="s">
        <v>52</v>
      </c>
      <c r="D74" s="14">
        <v>1470.94</v>
      </c>
      <c r="E74" s="14"/>
      <c r="F74" s="39" t="s">
        <v>82</v>
      </c>
      <c r="G74" s="5" t="s">
        <v>112</v>
      </c>
      <c r="H74" s="69" t="s">
        <v>1069</v>
      </c>
    </row>
    <row r="75" spans="1:8">
      <c r="B75" s="11" t="s">
        <v>688</v>
      </c>
      <c r="C75" s="3" t="s">
        <v>1008</v>
      </c>
      <c r="D75" s="14"/>
      <c r="E75" s="14">
        <f>+D74</f>
        <v>1470.94</v>
      </c>
      <c r="F75" s="39"/>
      <c r="G75" s="5" t="s">
        <v>112</v>
      </c>
    </row>
    <row r="76" spans="1:8">
      <c r="B76" s="6"/>
      <c r="C76" s="6" t="s">
        <v>1029</v>
      </c>
      <c r="D76" s="14"/>
      <c r="E76" s="14"/>
      <c r="G76" s="5" t="s">
        <v>24</v>
      </c>
    </row>
    <row r="77" spans="1:8">
      <c r="B77" s="6"/>
      <c r="C77" s="6"/>
      <c r="D77" s="14"/>
      <c r="E77" s="14"/>
    </row>
    <row r="78" spans="1:8" ht="14">
      <c r="B78" s="6"/>
      <c r="C78" s="29" t="s">
        <v>137</v>
      </c>
      <c r="D78" s="14"/>
      <c r="E78" s="14"/>
      <c r="G78" s="5" t="s">
        <v>24</v>
      </c>
    </row>
    <row r="79" spans="1:8">
      <c r="A79" s="92">
        <v>43010</v>
      </c>
      <c r="B79" s="9" t="s">
        <v>688</v>
      </c>
      <c r="C79" s="3" t="s">
        <v>1010</v>
      </c>
      <c r="D79" s="14">
        <v>48565.06</v>
      </c>
      <c r="E79" s="14"/>
      <c r="F79" s="46" t="s">
        <v>210</v>
      </c>
      <c r="G79" s="5" t="s">
        <v>112</v>
      </c>
      <c r="H79" s="69" t="s">
        <v>1070</v>
      </c>
    </row>
    <row r="80" spans="1:8">
      <c r="B80" s="15" t="s">
        <v>110</v>
      </c>
      <c r="C80" s="3" t="s">
        <v>1034</v>
      </c>
      <c r="D80" s="14"/>
      <c r="E80" s="14">
        <f>SUM(D79:D79)</f>
        <v>48565.06</v>
      </c>
      <c r="G80" s="5" t="s">
        <v>112</v>
      </c>
    </row>
    <row r="81" spans="1:8">
      <c r="C81" s="6" t="s">
        <v>1030</v>
      </c>
      <c r="D81" s="14"/>
      <c r="E81" s="14"/>
      <c r="G81" s="5" t="s">
        <v>24</v>
      </c>
    </row>
    <row r="82" spans="1:8">
      <c r="B82" s="6"/>
      <c r="C82" s="6"/>
      <c r="D82" s="14"/>
      <c r="E82" s="14"/>
    </row>
    <row r="83" spans="1:8" ht="14">
      <c r="B83" s="6"/>
      <c r="C83" s="29" t="s">
        <v>12</v>
      </c>
      <c r="D83" s="14"/>
      <c r="E83" s="14"/>
    </row>
    <row r="84" spans="1:8">
      <c r="A84" s="92">
        <v>43026</v>
      </c>
      <c r="B84" s="17" t="s">
        <v>110</v>
      </c>
      <c r="C84" t="s">
        <v>52</v>
      </c>
      <c r="D84" s="14">
        <v>2815.75</v>
      </c>
      <c r="E84" s="14"/>
      <c r="F84" s="39" t="s">
        <v>82</v>
      </c>
      <c r="G84" s="5" t="s">
        <v>112</v>
      </c>
      <c r="H84" s="69" t="s">
        <v>1071</v>
      </c>
    </row>
    <row r="85" spans="1:8">
      <c r="B85" s="11" t="s">
        <v>688</v>
      </c>
      <c r="C85" s="3" t="s">
        <v>1033</v>
      </c>
      <c r="D85" s="14"/>
      <c r="E85" s="14">
        <f>+D84</f>
        <v>2815.75</v>
      </c>
      <c r="F85" s="39"/>
      <c r="G85" s="5" t="s">
        <v>112</v>
      </c>
    </row>
    <row r="86" spans="1:8">
      <c r="B86" s="6"/>
      <c r="C86" s="6" t="s">
        <v>1031</v>
      </c>
      <c r="D86" s="14"/>
      <c r="E86" s="14"/>
      <c r="G86" s="5" t="s">
        <v>24</v>
      </c>
    </row>
    <row r="87" spans="1:8">
      <c r="B87" s="6"/>
      <c r="C87" s="6"/>
      <c r="D87" s="14"/>
      <c r="E87" s="14"/>
    </row>
    <row r="88" spans="1:8" ht="14">
      <c r="C88" s="29" t="s">
        <v>12</v>
      </c>
      <c r="D88" s="7"/>
      <c r="E88" s="7"/>
      <c r="G88" s="5" t="s">
        <v>24</v>
      </c>
    </row>
    <row r="89" spans="1:8">
      <c r="A89" s="92">
        <v>43026</v>
      </c>
      <c r="B89" s="17" t="s">
        <v>110</v>
      </c>
      <c r="C89" t="s">
        <v>52</v>
      </c>
      <c r="D89" s="14">
        <v>516.35</v>
      </c>
      <c r="E89" s="14"/>
      <c r="F89" s="39" t="s">
        <v>82</v>
      </c>
      <c r="G89" s="5" t="s">
        <v>112</v>
      </c>
      <c r="H89" s="69" t="s">
        <v>1072</v>
      </c>
    </row>
    <row r="90" spans="1:8">
      <c r="B90" s="11" t="s">
        <v>495</v>
      </c>
      <c r="C90" s="3" t="s">
        <v>1032</v>
      </c>
      <c r="D90" s="14"/>
      <c r="E90" s="14">
        <f>+D89</f>
        <v>516.35</v>
      </c>
      <c r="F90" s="39"/>
      <c r="G90" s="5" t="s">
        <v>112</v>
      </c>
    </row>
    <row r="91" spans="1:8">
      <c r="B91" s="6"/>
      <c r="C91" s="6" t="s">
        <v>1035</v>
      </c>
      <c r="D91" s="14"/>
      <c r="E91" s="14"/>
      <c r="G91" s="5" t="s">
        <v>24</v>
      </c>
    </row>
    <row r="92" spans="1:8">
      <c r="B92" s="6"/>
      <c r="C92" s="6"/>
      <c r="D92" s="14"/>
      <c r="E92" s="14"/>
    </row>
    <row r="93" spans="1:8">
      <c r="A93" s="92">
        <v>43026</v>
      </c>
      <c r="B93" s="17" t="s">
        <v>110</v>
      </c>
      <c r="C93" t="s">
        <v>52</v>
      </c>
      <c r="D93" s="14">
        <v>141.77000000000001</v>
      </c>
      <c r="E93" s="14"/>
      <c r="F93" s="39" t="s">
        <v>82</v>
      </c>
      <c r="G93" s="5" t="s">
        <v>112</v>
      </c>
      <c r="H93" s="69" t="s">
        <v>1073</v>
      </c>
    </row>
    <row r="94" spans="1:8">
      <c r="B94" s="11" t="s">
        <v>278</v>
      </c>
      <c r="C94" s="3" t="s">
        <v>1036</v>
      </c>
      <c r="D94" s="14"/>
      <c r="E94" s="14">
        <f>+D93</f>
        <v>141.77000000000001</v>
      </c>
      <c r="F94" s="39"/>
      <c r="G94" s="5" t="s">
        <v>112</v>
      </c>
    </row>
    <row r="95" spans="1:8">
      <c r="B95" s="6"/>
      <c r="C95" s="6" t="s">
        <v>1037</v>
      </c>
      <c r="D95" s="14"/>
      <c r="E95" s="14"/>
      <c r="G95" s="5" t="s">
        <v>24</v>
      </c>
    </row>
    <row r="96" spans="1:8">
      <c r="B96" s="6"/>
      <c r="C96" s="6"/>
      <c r="D96" s="14"/>
      <c r="E96" s="14"/>
    </row>
    <row r="97" spans="1:9" ht="14">
      <c r="C97" s="29" t="s">
        <v>1041</v>
      </c>
    </row>
    <row r="98" spans="1:9">
      <c r="A98" s="105">
        <v>43033</v>
      </c>
      <c r="B98" s="3" t="s">
        <v>1039</v>
      </c>
      <c r="C98" s="3" t="s">
        <v>1038</v>
      </c>
      <c r="D98" s="7">
        <v>35778.07</v>
      </c>
      <c r="E98" s="7"/>
      <c r="F98" s="71" t="s">
        <v>492</v>
      </c>
      <c r="G98" s="5" t="s">
        <v>112</v>
      </c>
      <c r="H98" s="69" t="s">
        <v>1074</v>
      </c>
    </row>
    <row r="99" spans="1:9">
      <c r="A99" s="92" t="s">
        <v>24</v>
      </c>
      <c r="B99" s="11" t="s">
        <v>87</v>
      </c>
      <c r="C99" s="11" t="s">
        <v>53</v>
      </c>
      <c r="D99" s="7"/>
      <c r="E99" s="7">
        <f>+D98</f>
        <v>35778.07</v>
      </c>
      <c r="F99" s="86" t="s">
        <v>1040</v>
      </c>
      <c r="G99" s="5" t="s">
        <v>112</v>
      </c>
    </row>
    <row r="100" spans="1:9">
      <c r="A100" s="105"/>
      <c r="C100" s="6" t="s">
        <v>1042</v>
      </c>
      <c r="D100" s="12"/>
      <c r="E100" s="12"/>
      <c r="F100" s="86"/>
      <c r="G100" s="12"/>
      <c r="H100" s="6"/>
    </row>
    <row r="101" spans="1:9">
      <c r="A101" s="105"/>
      <c r="C101" s="6"/>
      <c r="D101" s="12"/>
      <c r="E101" s="12"/>
      <c r="F101" s="86"/>
      <c r="G101" s="12"/>
      <c r="H101" s="6"/>
    </row>
    <row r="102" spans="1:9" ht="12.75" customHeight="1">
      <c r="B102" s="11"/>
      <c r="C102" s="42" t="s">
        <v>1043</v>
      </c>
      <c r="D102" s="7"/>
      <c r="E102" s="7"/>
      <c r="G102" s="6"/>
    </row>
    <row r="103" spans="1:9" ht="12.75" customHeight="1">
      <c r="A103" s="92">
        <v>43034</v>
      </c>
      <c r="B103" s="9" t="s">
        <v>1045</v>
      </c>
      <c r="C103" s="9" t="s">
        <v>1046</v>
      </c>
      <c r="D103" s="7">
        <v>2590</v>
      </c>
      <c r="E103" s="7"/>
      <c r="G103" s="6" t="s">
        <v>112</v>
      </c>
      <c r="H103" s="69" t="s">
        <v>1075</v>
      </c>
    </row>
    <row r="104" spans="1:9" ht="12.75" customHeight="1">
      <c r="B104" s="11" t="s">
        <v>124</v>
      </c>
      <c r="C104" s="11" t="s">
        <v>1047</v>
      </c>
      <c r="D104" s="7"/>
      <c r="E104" s="7">
        <f>+D103</f>
        <v>2590</v>
      </c>
      <c r="G104" s="6" t="s">
        <v>112</v>
      </c>
    </row>
    <row r="105" spans="1:9" ht="12.75" customHeight="1">
      <c r="B105" s="9" t="s">
        <v>55</v>
      </c>
      <c r="C105" s="9" t="s">
        <v>175</v>
      </c>
      <c r="D105" s="7">
        <v>2590</v>
      </c>
      <c r="E105" s="7"/>
      <c r="G105" s="6" t="s">
        <v>112</v>
      </c>
    </row>
    <row r="106" spans="1:9" ht="12.75" customHeight="1">
      <c r="B106" s="11" t="s">
        <v>34</v>
      </c>
      <c r="C106" s="11" t="s">
        <v>477</v>
      </c>
      <c r="D106" s="7"/>
      <c r="E106" s="7">
        <f>+D105</f>
        <v>2590</v>
      </c>
      <c r="G106" s="6" t="s">
        <v>112</v>
      </c>
    </row>
    <row r="107" spans="1:9" ht="12.75" customHeight="1">
      <c r="B107" s="11"/>
      <c r="C107" s="6" t="s">
        <v>1044</v>
      </c>
      <c r="D107" s="7"/>
      <c r="E107" s="7"/>
      <c r="G107" s="6"/>
    </row>
    <row r="108" spans="1:9" ht="12.75" customHeight="1">
      <c r="B108" s="11"/>
      <c r="C108" s="6"/>
      <c r="D108" s="7"/>
      <c r="E108" s="7"/>
      <c r="G108" s="6"/>
    </row>
    <row r="109" spans="1:9" s="24" customFormat="1" ht="14" customHeight="1">
      <c r="A109" s="92"/>
      <c r="B109" s="15"/>
      <c r="C109" s="29" t="s">
        <v>299</v>
      </c>
      <c r="D109" s="14"/>
      <c r="E109" s="14"/>
      <c r="F109" s="46"/>
      <c r="G109" s="5"/>
      <c r="H109" s="69"/>
      <c r="I109"/>
    </row>
    <row r="110" spans="1:9">
      <c r="A110" s="105">
        <v>43040</v>
      </c>
      <c r="B110" t="s">
        <v>1006</v>
      </c>
      <c r="C110" s="90" t="s">
        <v>1011</v>
      </c>
      <c r="D110" s="7">
        <v>44563.4</v>
      </c>
      <c r="E110" s="7"/>
      <c r="F110" s="86" t="s">
        <v>1048</v>
      </c>
      <c r="G110" s="5" t="s">
        <v>112</v>
      </c>
      <c r="H110" s="69" t="s">
        <v>1076</v>
      </c>
    </row>
    <row r="111" spans="1:9">
      <c r="A111" s="105" t="s">
        <v>24</v>
      </c>
      <c r="B111" s="15" t="s">
        <v>87</v>
      </c>
      <c r="C111" s="91" t="s">
        <v>275</v>
      </c>
      <c r="D111" s="7"/>
      <c r="E111" s="7">
        <f>+D110</f>
        <v>44563.4</v>
      </c>
      <c r="F111" s="86" t="s">
        <v>492</v>
      </c>
      <c r="G111" s="5" t="s">
        <v>112</v>
      </c>
      <c r="H111" s="6" t="s">
        <v>24</v>
      </c>
    </row>
    <row r="112" spans="1:9">
      <c r="A112" s="105"/>
      <c r="C112" s="6" t="s">
        <v>1012</v>
      </c>
      <c r="D112" s="12"/>
      <c r="E112" s="12"/>
      <c r="F112" s="82"/>
      <c r="G112" s="12"/>
      <c r="H112" s="6"/>
    </row>
    <row r="113" spans="1:8" ht="12.75" customHeight="1">
      <c r="B113" s="11"/>
      <c r="C113" s="6"/>
      <c r="D113" s="7"/>
      <c r="E113" s="7"/>
      <c r="G113" s="6"/>
    </row>
    <row r="114" spans="1:8" ht="14">
      <c r="B114" s="6"/>
      <c r="C114" s="29" t="s">
        <v>12</v>
      </c>
      <c r="D114" s="14"/>
      <c r="E114" s="14"/>
    </row>
    <row r="115" spans="1:8">
      <c r="A115" s="92">
        <v>43047</v>
      </c>
      <c r="B115" s="17" t="s">
        <v>110</v>
      </c>
      <c r="C115" t="s">
        <v>52</v>
      </c>
      <c r="D115" s="14">
        <v>653.23</v>
      </c>
      <c r="E115" s="14"/>
      <c r="F115" s="39" t="s">
        <v>82</v>
      </c>
      <c r="G115" s="5" t="s">
        <v>112</v>
      </c>
      <c r="H115" s="69" t="s">
        <v>1077</v>
      </c>
    </row>
    <row r="116" spans="1:8">
      <c r="B116" s="11" t="s">
        <v>688</v>
      </c>
      <c r="C116" s="3" t="s">
        <v>1033</v>
      </c>
      <c r="D116" s="14"/>
      <c r="E116" s="14">
        <f>+D115</f>
        <v>653.23</v>
      </c>
      <c r="F116" s="39"/>
      <c r="G116" s="5" t="s">
        <v>112</v>
      </c>
    </row>
    <row r="117" spans="1:8">
      <c r="B117" s="6"/>
      <c r="C117" s="6" t="s">
        <v>1049</v>
      </c>
      <c r="D117" s="14"/>
      <c r="E117" s="14"/>
      <c r="G117" s="5" t="s">
        <v>24</v>
      </c>
    </row>
    <row r="118" spans="1:8">
      <c r="B118" s="6"/>
      <c r="C118" s="6"/>
      <c r="D118" s="14"/>
      <c r="E118" s="14"/>
    </row>
    <row r="119" spans="1:8">
      <c r="A119" s="92">
        <v>43047</v>
      </c>
      <c r="B119" s="17" t="s">
        <v>110</v>
      </c>
      <c r="C119" t="s">
        <v>52</v>
      </c>
      <c r="D119" s="14">
        <v>182.18</v>
      </c>
      <c r="E119" s="14"/>
      <c r="F119" s="39" t="s">
        <v>82</v>
      </c>
      <c r="G119" s="5" t="s">
        <v>112</v>
      </c>
      <c r="H119" s="69" t="s">
        <v>1078</v>
      </c>
    </row>
    <row r="120" spans="1:8">
      <c r="B120" s="11" t="s">
        <v>278</v>
      </c>
      <c r="C120" s="3" t="s">
        <v>1036</v>
      </c>
      <c r="D120" s="14"/>
      <c r="E120" s="14">
        <f>+D119</f>
        <v>182.18</v>
      </c>
      <c r="F120" s="39"/>
      <c r="G120" s="5" t="s">
        <v>112</v>
      </c>
    </row>
    <row r="121" spans="1:8">
      <c r="B121" s="6"/>
      <c r="C121" s="6" t="s">
        <v>1050</v>
      </c>
      <c r="D121" s="14"/>
      <c r="E121" s="14"/>
      <c r="G121" s="5" t="s">
        <v>24</v>
      </c>
    </row>
    <row r="122" spans="1:8">
      <c r="B122" s="6"/>
      <c r="C122" s="6"/>
      <c r="D122" s="14"/>
      <c r="E122" s="14"/>
    </row>
    <row r="123" spans="1:8" ht="14">
      <c r="B123" s="6"/>
      <c r="C123" s="29" t="s">
        <v>137</v>
      </c>
      <c r="D123" s="14"/>
      <c r="E123" s="14"/>
      <c r="G123" s="5" t="s">
        <v>24</v>
      </c>
    </row>
    <row r="124" spans="1:8">
      <c r="A124" s="92">
        <v>43070</v>
      </c>
      <c r="B124" s="9" t="s">
        <v>688</v>
      </c>
      <c r="C124" s="3" t="s">
        <v>1010</v>
      </c>
      <c r="D124" s="14">
        <v>23175.19</v>
      </c>
      <c r="E124" s="14"/>
      <c r="F124" s="46" t="s">
        <v>210</v>
      </c>
      <c r="G124" s="5" t="s">
        <v>112</v>
      </c>
      <c r="H124" s="69" t="s">
        <v>1079</v>
      </c>
    </row>
    <row r="125" spans="1:8">
      <c r="B125" s="15" t="s">
        <v>110</v>
      </c>
      <c r="C125" s="3" t="s">
        <v>1034</v>
      </c>
      <c r="D125" s="14"/>
      <c r="E125" s="14">
        <f>SUM(D124:D124)</f>
        <v>23175.19</v>
      </c>
      <c r="G125" s="5" t="s">
        <v>112</v>
      </c>
    </row>
    <row r="126" spans="1:8">
      <c r="C126" s="6" t="s">
        <v>1051</v>
      </c>
      <c r="D126" s="14"/>
      <c r="E126" s="14"/>
      <c r="G126" s="5" t="s">
        <v>24</v>
      </c>
    </row>
    <row r="128" spans="1:8" ht="14">
      <c r="B128" s="6"/>
      <c r="C128" s="29" t="s">
        <v>12</v>
      </c>
      <c r="D128" s="14"/>
      <c r="E128" s="14"/>
    </row>
    <row r="129" spans="1:256">
      <c r="A129" s="92">
        <v>43084</v>
      </c>
      <c r="B129" s="17" t="s">
        <v>110</v>
      </c>
      <c r="C129" t="s">
        <v>52</v>
      </c>
      <c r="D129" s="14">
        <v>959.91</v>
      </c>
      <c r="E129" s="14"/>
      <c r="F129" s="39" t="s">
        <v>82</v>
      </c>
      <c r="G129" s="5" t="s">
        <v>112</v>
      </c>
      <c r="H129" s="69" t="s">
        <v>1080</v>
      </c>
    </row>
    <row r="130" spans="1:256">
      <c r="B130" s="11" t="s">
        <v>688</v>
      </c>
      <c r="C130" s="3" t="s">
        <v>1033</v>
      </c>
      <c r="D130" s="14"/>
      <c r="E130" s="14">
        <f>+D129</f>
        <v>959.91</v>
      </c>
      <c r="F130" s="39"/>
      <c r="G130" s="5" t="s">
        <v>112</v>
      </c>
    </row>
    <row r="131" spans="1:256">
      <c r="B131" s="6"/>
      <c r="C131" s="6" t="s">
        <v>1052</v>
      </c>
      <c r="D131" s="14"/>
      <c r="E131" s="14"/>
      <c r="G131" s="5" t="s">
        <v>24</v>
      </c>
    </row>
    <row r="132" spans="1:256">
      <c r="A132" s="105"/>
      <c r="C132" s="6"/>
      <c r="D132" s="12"/>
      <c r="E132" s="12"/>
      <c r="F132" s="86"/>
      <c r="G132" s="12"/>
      <c r="H132" s="6"/>
    </row>
    <row r="133" spans="1:256">
      <c r="A133" s="92">
        <v>43084</v>
      </c>
      <c r="B133" s="17" t="s">
        <v>110</v>
      </c>
      <c r="C133" t="s">
        <v>52</v>
      </c>
      <c r="D133" s="14">
        <v>522.71</v>
      </c>
      <c r="E133" s="14"/>
      <c r="F133" s="39" t="s">
        <v>82</v>
      </c>
      <c r="G133" s="5" t="s">
        <v>112</v>
      </c>
      <c r="H133" s="69" t="s">
        <v>1081</v>
      </c>
    </row>
    <row r="134" spans="1:256">
      <c r="B134" s="11" t="s">
        <v>495</v>
      </c>
      <c r="C134" s="3" t="s">
        <v>1032</v>
      </c>
      <c r="D134" s="14"/>
      <c r="E134" s="14">
        <f>+D133</f>
        <v>522.71</v>
      </c>
      <c r="F134" s="39"/>
      <c r="G134" s="5" t="s">
        <v>112</v>
      </c>
    </row>
    <row r="135" spans="1:256">
      <c r="B135" s="6"/>
      <c r="C135" s="6" t="s">
        <v>1053</v>
      </c>
      <c r="D135" s="14"/>
      <c r="E135" s="14"/>
      <c r="G135" s="5" t="s">
        <v>24</v>
      </c>
    </row>
    <row r="136" spans="1:256">
      <c r="B136" s="6"/>
      <c r="C136" s="6"/>
      <c r="D136" s="14"/>
      <c r="E136" s="14"/>
    </row>
    <row r="137" spans="1:256">
      <c r="A137" s="92">
        <v>43084</v>
      </c>
      <c r="B137" s="17" t="s">
        <v>110</v>
      </c>
      <c r="C137" t="s">
        <v>52</v>
      </c>
      <c r="D137" s="14">
        <v>538.02</v>
      </c>
      <c r="E137" s="14"/>
      <c r="F137" s="39" t="s">
        <v>82</v>
      </c>
      <c r="G137" s="5" t="s">
        <v>112</v>
      </c>
      <c r="H137" s="69" t="s">
        <v>1082</v>
      </c>
    </row>
    <row r="138" spans="1:256">
      <c r="B138" s="11" t="s">
        <v>278</v>
      </c>
      <c r="C138" s="3" t="s">
        <v>1036</v>
      </c>
      <c r="D138" s="14"/>
      <c r="E138" s="14">
        <f>+D137</f>
        <v>538.02</v>
      </c>
      <c r="F138" s="39"/>
      <c r="G138" s="5" t="s">
        <v>112</v>
      </c>
    </row>
    <row r="139" spans="1:256">
      <c r="B139" s="6"/>
      <c r="C139" s="6" t="s">
        <v>1054</v>
      </c>
      <c r="D139" s="14"/>
      <c r="E139" s="14"/>
      <c r="G139" s="5" t="s">
        <v>24</v>
      </c>
    </row>
    <row r="140" spans="1:256" s="24" customFormat="1" ht="11.5" customHeight="1">
      <c r="A140" s="92"/>
      <c r="B140"/>
      <c r="C140" s="8"/>
      <c r="D140" s="14"/>
      <c r="E140" s="14"/>
      <c r="F140" s="46"/>
      <c r="G140" s="29"/>
      <c r="H140" s="69"/>
      <c r="I140" s="25"/>
      <c r="J140"/>
      <c r="K140" s="6"/>
      <c r="L140" s="7"/>
      <c r="M140" s="7"/>
      <c r="N140" s="46"/>
      <c r="O140" s="29"/>
      <c r="P140" s="69"/>
      <c r="Q140" s="25"/>
      <c r="R140"/>
      <c r="S140" s="6"/>
      <c r="T140" s="7"/>
      <c r="U140" s="7"/>
      <c r="V140" s="46"/>
      <c r="W140" s="29"/>
      <c r="X140" s="69"/>
      <c r="Y140" s="25"/>
      <c r="Z140"/>
      <c r="AA140" s="6"/>
      <c r="AB140" s="7"/>
      <c r="AC140" s="7"/>
      <c r="AD140" s="46"/>
      <c r="AE140" s="29"/>
      <c r="AF140" s="69"/>
      <c r="AG140" s="25"/>
      <c r="AH140"/>
      <c r="AI140" s="6"/>
      <c r="AJ140" s="7"/>
      <c r="AK140" s="7"/>
      <c r="AL140" s="46"/>
      <c r="AM140" s="29"/>
      <c r="AN140" s="69"/>
      <c r="AO140" s="25"/>
      <c r="AP140"/>
      <c r="AQ140" s="6"/>
      <c r="AR140" s="7"/>
      <c r="AS140" s="7"/>
      <c r="AT140" s="46"/>
      <c r="AU140" s="29"/>
      <c r="AV140" s="69"/>
      <c r="AW140" s="25"/>
      <c r="AX140"/>
      <c r="AY140" s="6"/>
      <c r="AZ140" s="7"/>
      <c r="BA140" s="7"/>
      <c r="BB140" s="46"/>
      <c r="BC140" s="29"/>
      <c r="BD140" s="69"/>
      <c r="BE140" s="25"/>
      <c r="BF140"/>
      <c r="BG140" s="6"/>
      <c r="BH140" s="7"/>
      <c r="BI140" s="7"/>
      <c r="BJ140" s="46"/>
      <c r="BK140" s="29"/>
      <c r="BL140" s="69"/>
      <c r="BM140" s="25"/>
      <c r="BN140"/>
      <c r="BO140" s="6"/>
      <c r="BP140" s="7"/>
      <c r="BQ140" s="7"/>
      <c r="BR140" s="46"/>
      <c r="BS140" s="29"/>
      <c r="BT140" s="69"/>
      <c r="BU140" s="25"/>
      <c r="BV140"/>
      <c r="BW140" s="6"/>
      <c r="BX140" s="7"/>
      <c r="BY140" s="7"/>
      <c r="BZ140" s="46"/>
      <c r="CA140" s="29"/>
      <c r="CB140" s="69"/>
      <c r="CC140" s="25"/>
      <c r="CD140"/>
      <c r="CE140" s="6"/>
      <c r="CF140" s="7"/>
      <c r="CG140" s="7"/>
      <c r="CH140" s="46"/>
      <c r="CI140" s="29"/>
      <c r="CJ140" s="69"/>
      <c r="CK140" s="25"/>
      <c r="CL140"/>
      <c r="CM140" s="6"/>
      <c r="CN140" s="7"/>
      <c r="CO140" s="7"/>
      <c r="CP140" s="46"/>
      <c r="CQ140" s="29"/>
      <c r="CR140" s="69"/>
      <c r="CS140" s="25"/>
      <c r="CT140"/>
      <c r="CU140" s="6"/>
      <c r="CV140" s="7"/>
      <c r="CW140" s="7"/>
      <c r="CX140" s="46"/>
      <c r="CY140" s="29"/>
      <c r="CZ140" s="69"/>
      <c r="DA140" s="25"/>
      <c r="DB140"/>
      <c r="DC140" s="6"/>
      <c r="DD140" s="7"/>
      <c r="DE140" s="7"/>
      <c r="DF140" s="46"/>
      <c r="DG140" s="29"/>
      <c r="DH140" s="69"/>
      <c r="DI140" s="25"/>
      <c r="DJ140"/>
      <c r="DK140" s="6"/>
      <c r="DL140" s="7"/>
      <c r="DM140" s="7"/>
      <c r="DN140" s="46"/>
      <c r="DO140" s="29"/>
      <c r="DP140" s="69"/>
      <c r="DQ140" s="25"/>
      <c r="DR140"/>
      <c r="DS140" s="6"/>
      <c r="DT140" s="7"/>
      <c r="DU140" s="7"/>
      <c r="DV140" s="46"/>
      <c r="DW140" s="29"/>
      <c r="DX140" s="69"/>
      <c r="DY140" s="25"/>
      <c r="DZ140"/>
      <c r="EA140" s="6"/>
      <c r="EB140" s="7"/>
      <c r="EC140" s="7"/>
      <c r="ED140" s="46"/>
      <c r="EE140" s="29"/>
      <c r="EF140" s="69"/>
      <c r="EG140" s="25"/>
      <c r="EH140"/>
      <c r="EI140" s="6"/>
      <c r="EJ140" s="7"/>
      <c r="EK140" s="7"/>
      <c r="EL140" s="46"/>
      <c r="EM140" s="29"/>
      <c r="EN140" s="69"/>
      <c r="EO140" s="25"/>
      <c r="EP140"/>
      <c r="EQ140" s="6"/>
      <c r="ER140" s="7"/>
      <c r="ES140" s="7"/>
      <c r="ET140" s="46"/>
      <c r="EU140" s="29"/>
      <c r="EV140" s="69"/>
      <c r="EW140" s="25"/>
      <c r="EX140"/>
      <c r="EY140" s="6"/>
      <c r="EZ140" s="7"/>
      <c r="FA140" s="7"/>
      <c r="FB140" s="46"/>
      <c r="FC140" s="29"/>
      <c r="FD140" s="69"/>
      <c r="FE140" s="25"/>
      <c r="FF140"/>
      <c r="FG140" s="6"/>
      <c r="FH140" s="7"/>
      <c r="FI140" s="7"/>
      <c r="FJ140" s="46"/>
      <c r="FK140" s="29"/>
      <c r="FL140" s="69"/>
      <c r="FM140" s="25"/>
      <c r="FN140"/>
      <c r="FO140" s="6"/>
      <c r="FP140" s="7"/>
      <c r="FQ140" s="7"/>
      <c r="FR140" s="46"/>
      <c r="FS140" s="29"/>
      <c r="FT140" s="69"/>
      <c r="FU140" s="25"/>
      <c r="FV140"/>
      <c r="FW140" s="6"/>
      <c r="FX140" s="7"/>
      <c r="FY140" s="7"/>
      <c r="FZ140" s="46"/>
      <c r="GA140" s="29"/>
      <c r="GB140" s="69"/>
      <c r="GC140" s="25"/>
      <c r="GD140"/>
      <c r="GE140" s="6"/>
      <c r="GF140" s="7"/>
      <c r="GG140" s="7"/>
      <c r="GH140" s="46"/>
      <c r="GI140" s="29"/>
      <c r="GJ140" s="69"/>
      <c r="GK140" s="25"/>
      <c r="GL140"/>
      <c r="GM140" s="6"/>
      <c r="GN140" s="7"/>
      <c r="GO140" s="7"/>
      <c r="GP140" s="46"/>
      <c r="GQ140" s="29"/>
      <c r="GR140" s="69"/>
      <c r="GS140" s="25"/>
      <c r="GT140"/>
      <c r="GU140" s="6"/>
      <c r="GV140" s="7"/>
      <c r="GW140" s="7"/>
      <c r="GX140" s="46"/>
      <c r="GY140" s="29"/>
      <c r="GZ140" s="69"/>
      <c r="HA140" s="25"/>
      <c r="HB140"/>
      <c r="HC140" s="6"/>
      <c r="HD140" s="7"/>
      <c r="HE140" s="7"/>
      <c r="HF140" s="46"/>
      <c r="HG140" s="29"/>
      <c r="HH140" s="69"/>
      <c r="HI140" s="25"/>
      <c r="HJ140"/>
      <c r="HK140" s="6"/>
      <c r="HL140" s="7"/>
      <c r="HM140" s="7"/>
      <c r="HN140" s="46"/>
      <c r="HO140" s="29"/>
      <c r="HP140" s="69"/>
      <c r="HQ140" s="25"/>
      <c r="HR140"/>
      <c r="HS140" s="6"/>
      <c r="HT140" s="7"/>
      <c r="HU140" s="7"/>
      <c r="HV140" s="46"/>
      <c r="HW140" s="29"/>
      <c r="HX140" s="69"/>
      <c r="HY140" s="25"/>
      <c r="HZ140"/>
      <c r="IA140" s="6"/>
      <c r="IB140" s="7"/>
      <c r="IC140" s="7"/>
      <c r="ID140" s="46"/>
      <c r="IE140" s="29"/>
      <c r="IF140" s="69"/>
      <c r="IG140" s="25"/>
      <c r="IH140"/>
      <c r="II140" s="6"/>
      <c r="IJ140" s="7"/>
      <c r="IK140" s="7"/>
      <c r="IL140" s="46"/>
      <c r="IM140" s="29"/>
      <c r="IN140" s="69"/>
      <c r="IO140" s="25"/>
      <c r="IP140"/>
      <c r="IQ140" s="6"/>
      <c r="IR140" s="7"/>
      <c r="IS140" s="7"/>
      <c r="IT140" s="46"/>
      <c r="IU140" s="29"/>
      <c r="IV140" s="69"/>
    </row>
    <row r="141" spans="1:256" s="24" customFormat="1" ht="14.5" customHeight="1">
      <c r="A141" s="92"/>
      <c r="B141"/>
      <c r="C141" s="29" t="s">
        <v>1083</v>
      </c>
      <c r="D141" s="14"/>
      <c r="E141" s="14"/>
      <c r="F141" s="46"/>
      <c r="G141" s="29"/>
      <c r="H141" s="69"/>
      <c r="I141" s="25"/>
      <c r="J141"/>
      <c r="K141" s="6"/>
      <c r="L141" s="7"/>
      <c r="M141" s="7"/>
      <c r="N141" s="46"/>
      <c r="O141" s="29"/>
      <c r="P141" s="69"/>
      <c r="Q141" s="25"/>
      <c r="R141"/>
      <c r="S141" s="6"/>
      <c r="T141" s="7"/>
      <c r="U141" s="7"/>
      <c r="V141" s="46"/>
      <c r="W141" s="29"/>
      <c r="X141" s="69"/>
      <c r="Y141" s="25"/>
      <c r="Z141"/>
      <c r="AA141" s="6"/>
      <c r="AB141" s="7"/>
      <c r="AC141" s="7"/>
      <c r="AD141" s="46"/>
      <c r="AE141" s="29"/>
      <c r="AF141" s="69"/>
      <c r="AG141" s="25"/>
      <c r="AH141"/>
      <c r="AI141" s="6"/>
      <c r="AJ141" s="7"/>
      <c r="AK141" s="7"/>
      <c r="AL141" s="46"/>
      <c r="AM141" s="29"/>
      <c r="AN141" s="69"/>
      <c r="AO141" s="25"/>
      <c r="AP141"/>
      <c r="AQ141" s="6"/>
      <c r="AR141" s="7"/>
      <c r="AS141" s="7"/>
      <c r="AT141" s="46"/>
      <c r="AU141" s="29"/>
      <c r="AV141" s="69"/>
      <c r="AW141" s="25"/>
      <c r="AX141"/>
      <c r="AY141" s="6"/>
      <c r="AZ141" s="7"/>
      <c r="BA141" s="7"/>
      <c r="BB141" s="46"/>
      <c r="BC141" s="29"/>
      <c r="BD141" s="69"/>
      <c r="BE141" s="25"/>
      <c r="BF141"/>
      <c r="BG141" s="6"/>
      <c r="BH141" s="7"/>
      <c r="BI141" s="7"/>
      <c r="BJ141" s="46"/>
      <c r="BK141" s="29"/>
      <c r="BL141" s="69"/>
      <c r="BM141" s="25"/>
      <c r="BN141"/>
      <c r="BO141" s="6"/>
      <c r="BP141" s="7"/>
      <c r="BQ141" s="7"/>
      <c r="BR141" s="46"/>
      <c r="BS141" s="29"/>
      <c r="BT141" s="69"/>
      <c r="BU141" s="25"/>
      <c r="BV141"/>
      <c r="BW141" s="6"/>
      <c r="BX141" s="7"/>
      <c r="BY141" s="7"/>
      <c r="BZ141" s="46"/>
      <c r="CA141" s="29"/>
      <c r="CB141" s="69"/>
      <c r="CC141" s="25"/>
      <c r="CD141"/>
      <c r="CE141" s="6"/>
      <c r="CF141" s="7"/>
      <c r="CG141" s="7"/>
      <c r="CH141" s="46"/>
      <c r="CI141" s="29"/>
      <c r="CJ141" s="69"/>
      <c r="CK141" s="25"/>
      <c r="CL141"/>
      <c r="CM141" s="6"/>
      <c r="CN141" s="7"/>
      <c r="CO141" s="7"/>
      <c r="CP141" s="46"/>
      <c r="CQ141" s="29"/>
      <c r="CR141" s="69"/>
      <c r="CS141" s="25"/>
      <c r="CT141"/>
      <c r="CU141" s="6"/>
      <c r="CV141" s="7"/>
      <c r="CW141" s="7"/>
      <c r="CX141" s="46"/>
      <c r="CY141" s="29"/>
      <c r="CZ141" s="69"/>
      <c r="DA141" s="25"/>
      <c r="DB141"/>
      <c r="DC141" s="6"/>
      <c r="DD141" s="7"/>
      <c r="DE141" s="7"/>
      <c r="DF141" s="46"/>
      <c r="DG141" s="29"/>
      <c r="DH141" s="69"/>
      <c r="DI141" s="25"/>
      <c r="DJ141"/>
      <c r="DK141" s="6"/>
      <c r="DL141" s="7"/>
      <c r="DM141" s="7"/>
      <c r="DN141" s="46"/>
      <c r="DO141" s="29"/>
      <c r="DP141" s="69"/>
      <c r="DQ141" s="25"/>
      <c r="DR141"/>
      <c r="DS141" s="6"/>
      <c r="DT141" s="7"/>
      <c r="DU141" s="7"/>
      <c r="DV141" s="46"/>
      <c r="DW141" s="29"/>
      <c r="DX141" s="69"/>
      <c r="DY141" s="25"/>
      <c r="DZ141"/>
      <c r="EA141" s="6"/>
      <c r="EB141" s="7"/>
      <c r="EC141" s="7"/>
      <c r="ED141" s="46"/>
      <c r="EE141" s="29"/>
      <c r="EF141" s="69"/>
      <c r="EG141" s="25"/>
      <c r="EH141"/>
      <c r="EI141" s="6"/>
      <c r="EJ141" s="7"/>
      <c r="EK141" s="7"/>
      <c r="EL141" s="46"/>
      <c r="EM141" s="29"/>
      <c r="EN141" s="69"/>
      <c r="EO141" s="25"/>
      <c r="EP141"/>
      <c r="EQ141" s="6"/>
      <c r="ER141" s="7"/>
      <c r="ES141" s="7"/>
      <c r="ET141" s="46"/>
      <c r="EU141" s="29"/>
      <c r="EV141" s="69"/>
      <c r="EW141" s="25"/>
      <c r="EX141"/>
      <c r="EY141" s="6"/>
      <c r="EZ141" s="7"/>
      <c r="FA141" s="7"/>
      <c r="FB141" s="46"/>
      <c r="FC141" s="29"/>
      <c r="FD141" s="69"/>
      <c r="FE141" s="25"/>
      <c r="FF141"/>
      <c r="FG141" s="6"/>
      <c r="FH141" s="7"/>
      <c r="FI141" s="7"/>
      <c r="FJ141" s="46"/>
      <c r="FK141" s="29"/>
      <c r="FL141" s="69"/>
      <c r="FM141" s="25"/>
      <c r="FN141"/>
      <c r="FO141" s="6"/>
      <c r="FP141" s="7"/>
      <c r="FQ141" s="7"/>
      <c r="FR141" s="46"/>
      <c r="FS141" s="29"/>
      <c r="FT141" s="69"/>
      <c r="FU141" s="25"/>
      <c r="FV141"/>
      <c r="FW141" s="6"/>
      <c r="FX141" s="7"/>
      <c r="FY141" s="7"/>
      <c r="FZ141" s="46"/>
      <c r="GA141" s="29"/>
      <c r="GB141" s="69"/>
      <c r="GC141" s="25"/>
      <c r="GD141"/>
      <c r="GE141" s="6"/>
      <c r="GF141" s="7"/>
      <c r="GG141" s="7"/>
      <c r="GH141" s="46"/>
      <c r="GI141" s="29"/>
      <c r="GJ141" s="69"/>
      <c r="GK141" s="25"/>
      <c r="GL141"/>
      <c r="GM141" s="6"/>
      <c r="GN141" s="7"/>
      <c r="GO141" s="7"/>
      <c r="GP141" s="46"/>
      <c r="GQ141" s="29"/>
      <c r="GR141" s="69"/>
      <c r="GS141" s="25"/>
      <c r="GT141"/>
      <c r="GU141" s="6"/>
      <c r="GV141" s="7"/>
      <c r="GW141" s="7"/>
      <c r="GX141" s="46"/>
      <c r="GY141" s="29"/>
      <c r="GZ141" s="69"/>
      <c r="HA141" s="25"/>
      <c r="HB141"/>
      <c r="HC141" s="6"/>
      <c r="HD141" s="7"/>
      <c r="HE141" s="7"/>
      <c r="HF141" s="46"/>
      <c r="HG141" s="29"/>
      <c r="HH141" s="69"/>
      <c r="HI141" s="25"/>
      <c r="HJ141"/>
      <c r="HK141" s="6"/>
      <c r="HL141" s="7"/>
      <c r="HM141" s="7"/>
      <c r="HN141" s="46"/>
      <c r="HO141" s="29"/>
      <c r="HP141" s="69"/>
      <c r="HQ141" s="25"/>
      <c r="HR141"/>
      <c r="HS141" s="6"/>
      <c r="HT141" s="7"/>
      <c r="HU141" s="7"/>
      <c r="HV141" s="46"/>
      <c r="HW141" s="29"/>
      <c r="HX141" s="69"/>
      <c r="HY141" s="25"/>
      <c r="HZ141"/>
      <c r="IA141" s="6"/>
      <c r="IB141" s="7"/>
      <c r="IC141" s="7"/>
      <c r="ID141" s="46"/>
      <c r="IE141" s="29"/>
      <c r="IF141" s="69"/>
      <c r="IG141" s="25"/>
      <c r="IH141"/>
      <c r="II141" s="6"/>
      <c r="IJ141" s="7"/>
      <c r="IK141" s="7"/>
      <c r="IL141" s="46"/>
      <c r="IM141" s="29"/>
      <c r="IN141" s="69"/>
      <c r="IO141" s="25"/>
      <c r="IP141"/>
      <c r="IQ141" s="6"/>
      <c r="IR141" s="7"/>
      <c r="IS141" s="7"/>
      <c r="IT141" s="46"/>
      <c r="IU141" s="29"/>
      <c r="IV141" s="69"/>
    </row>
    <row r="142" spans="1:256" ht="12.75" customHeight="1">
      <c r="A142" s="92">
        <v>43089</v>
      </c>
      <c r="B142" s="9" t="s">
        <v>289</v>
      </c>
      <c r="C142" s="9" t="s">
        <v>1086</v>
      </c>
      <c r="D142" s="7">
        <v>277000</v>
      </c>
      <c r="E142" s="7"/>
      <c r="G142" s="6" t="s">
        <v>112</v>
      </c>
      <c r="H142" s="69" t="s">
        <v>1089</v>
      </c>
    </row>
    <row r="143" spans="1:256" ht="12.75" customHeight="1">
      <c r="B143" s="11" t="s">
        <v>287</v>
      </c>
      <c r="C143" s="11" t="s">
        <v>1087</v>
      </c>
      <c r="D143" s="7"/>
      <c r="E143" s="7">
        <f>+D142</f>
        <v>277000</v>
      </c>
      <c r="G143" s="6" t="s">
        <v>112</v>
      </c>
    </row>
    <row r="144" spans="1:256" ht="12.75" customHeight="1">
      <c r="B144" s="9" t="s">
        <v>55</v>
      </c>
      <c r="C144" s="9" t="s">
        <v>175</v>
      </c>
      <c r="D144" s="7">
        <v>277000</v>
      </c>
      <c r="E144" s="7"/>
      <c r="G144" s="6" t="s">
        <v>112</v>
      </c>
    </row>
    <row r="145" spans="1:256" ht="12.75" customHeight="1">
      <c r="B145" s="11" t="s">
        <v>1084</v>
      </c>
      <c r="C145" s="11" t="s">
        <v>1088</v>
      </c>
      <c r="D145" s="7"/>
      <c r="E145" s="7">
        <f>+D144</f>
        <v>277000</v>
      </c>
      <c r="G145" s="6" t="s">
        <v>112</v>
      </c>
    </row>
    <row r="146" spans="1:256" ht="12.75" customHeight="1">
      <c r="B146" s="11"/>
      <c r="C146" s="6" t="s">
        <v>1085</v>
      </c>
      <c r="D146" s="7"/>
      <c r="E146" s="7"/>
      <c r="G146" s="6"/>
    </row>
    <row r="147" spans="1:256" ht="12.75" customHeight="1">
      <c r="B147" s="11"/>
      <c r="C147" s="6"/>
      <c r="D147" s="7"/>
      <c r="E147" s="7"/>
      <c r="G147" s="6"/>
    </row>
    <row r="148" spans="1:256" s="24" customFormat="1" ht="14" customHeight="1">
      <c r="A148" s="92"/>
      <c r="B148"/>
      <c r="C148" s="13" t="s">
        <v>1125</v>
      </c>
      <c r="D148" s="14"/>
      <c r="E148" s="14"/>
      <c r="F148" s="46"/>
      <c r="G148" s="29"/>
      <c r="H148" s="69"/>
      <c r="I148" s="25"/>
      <c r="J148"/>
      <c r="K148" s="6"/>
      <c r="L148" s="7"/>
      <c r="M148" s="7"/>
      <c r="N148" s="46"/>
      <c r="O148" s="29"/>
      <c r="P148" s="69"/>
      <c r="Q148" s="25"/>
      <c r="R148"/>
      <c r="S148" s="6"/>
      <c r="T148" s="7"/>
      <c r="U148" s="7"/>
      <c r="V148" s="46"/>
      <c r="W148" s="29"/>
      <c r="X148" s="69"/>
      <c r="Y148" s="25"/>
      <c r="Z148"/>
      <c r="AA148" s="6"/>
      <c r="AB148" s="7"/>
      <c r="AC148" s="7"/>
      <c r="AD148" s="46"/>
      <c r="AE148" s="29"/>
      <c r="AF148" s="69"/>
      <c r="AG148" s="25"/>
      <c r="AH148"/>
      <c r="AI148" s="6"/>
      <c r="AJ148" s="7"/>
      <c r="AK148" s="7"/>
      <c r="AL148" s="46"/>
      <c r="AM148" s="29"/>
      <c r="AN148" s="69"/>
      <c r="AO148" s="25"/>
      <c r="AP148"/>
      <c r="AQ148" s="6"/>
      <c r="AR148" s="7"/>
      <c r="AS148" s="7"/>
      <c r="AT148" s="46"/>
      <c r="AU148" s="29"/>
      <c r="AV148" s="69"/>
      <c r="AW148" s="25"/>
      <c r="AX148"/>
      <c r="AY148" s="6"/>
      <c r="AZ148" s="7"/>
      <c r="BA148" s="7"/>
      <c r="BB148" s="46"/>
      <c r="BC148" s="29"/>
      <c r="BD148" s="69"/>
      <c r="BE148" s="25"/>
      <c r="BF148"/>
      <c r="BG148" s="6"/>
      <c r="BH148" s="7"/>
      <c r="BI148" s="7"/>
      <c r="BJ148" s="46"/>
      <c r="BK148" s="29"/>
      <c r="BL148" s="69"/>
      <c r="BM148" s="25"/>
      <c r="BN148"/>
      <c r="BO148" s="6"/>
      <c r="BP148" s="7"/>
      <c r="BQ148" s="7"/>
      <c r="BR148" s="46"/>
      <c r="BS148" s="29"/>
      <c r="BT148" s="69"/>
      <c r="BU148" s="25"/>
      <c r="BV148"/>
      <c r="BW148" s="6"/>
      <c r="BX148" s="7"/>
      <c r="BY148" s="7"/>
      <c r="BZ148" s="46"/>
      <c r="CA148" s="29"/>
      <c r="CB148" s="69"/>
      <c r="CC148" s="25"/>
      <c r="CD148"/>
      <c r="CE148" s="6"/>
      <c r="CF148" s="7"/>
      <c r="CG148" s="7"/>
      <c r="CH148" s="46"/>
      <c r="CI148" s="29"/>
      <c r="CJ148" s="69"/>
      <c r="CK148" s="25"/>
      <c r="CL148"/>
      <c r="CM148" s="6"/>
      <c r="CN148" s="7"/>
      <c r="CO148" s="7"/>
      <c r="CP148" s="46"/>
      <c r="CQ148" s="29"/>
      <c r="CR148" s="69"/>
      <c r="CS148" s="25"/>
      <c r="CT148"/>
      <c r="CU148" s="6"/>
      <c r="CV148" s="7"/>
      <c r="CW148" s="7"/>
      <c r="CX148" s="46"/>
      <c r="CY148" s="29"/>
      <c r="CZ148" s="69"/>
      <c r="DA148" s="25"/>
      <c r="DB148"/>
      <c r="DC148" s="6"/>
      <c r="DD148" s="7"/>
      <c r="DE148" s="7"/>
      <c r="DF148" s="46"/>
      <c r="DG148" s="29"/>
      <c r="DH148" s="69"/>
      <c r="DI148" s="25"/>
      <c r="DJ148"/>
      <c r="DK148" s="6"/>
      <c r="DL148" s="7"/>
      <c r="DM148" s="7"/>
      <c r="DN148" s="46"/>
      <c r="DO148" s="29"/>
      <c r="DP148" s="69"/>
      <c r="DQ148" s="25"/>
      <c r="DR148"/>
      <c r="DS148" s="6"/>
      <c r="DT148" s="7"/>
      <c r="DU148" s="7"/>
      <c r="DV148" s="46"/>
      <c r="DW148" s="29"/>
      <c r="DX148" s="69"/>
      <c r="DY148" s="25"/>
      <c r="DZ148"/>
      <c r="EA148" s="6"/>
      <c r="EB148" s="7"/>
      <c r="EC148" s="7"/>
      <c r="ED148" s="46"/>
      <c r="EE148" s="29"/>
      <c r="EF148" s="69"/>
      <c r="EG148" s="25"/>
      <c r="EH148"/>
      <c r="EI148" s="6"/>
      <c r="EJ148" s="7"/>
      <c r="EK148" s="7"/>
      <c r="EL148" s="46"/>
      <c r="EM148" s="29"/>
      <c r="EN148" s="69"/>
      <c r="EO148" s="25"/>
      <c r="EP148"/>
      <c r="EQ148" s="6"/>
      <c r="ER148" s="7"/>
      <c r="ES148" s="7"/>
      <c r="ET148" s="46"/>
      <c r="EU148" s="29"/>
      <c r="EV148" s="69"/>
      <c r="EW148" s="25"/>
      <c r="EX148"/>
      <c r="EY148" s="6"/>
      <c r="EZ148" s="7"/>
      <c r="FA148" s="7"/>
      <c r="FB148" s="46"/>
      <c r="FC148" s="29"/>
      <c r="FD148" s="69"/>
      <c r="FE148" s="25"/>
      <c r="FF148"/>
      <c r="FG148" s="6"/>
      <c r="FH148" s="7"/>
      <c r="FI148" s="7"/>
      <c r="FJ148" s="46"/>
      <c r="FK148" s="29"/>
      <c r="FL148" s="69"/>
      <c r="FM148" s="25"/>
      <c r="FN148"/>
      <c r="FO148" s="6"/>
      <c r="FP148" s="7"/>
      <c r="FQ148" s="7"/>
      <c r="FR148" s="46"/>
      <c r="FS148" s="29"/>
      <c r="FT148" s="69"/>
      <c r="FU148" s="25"/>
      <c r="FV148"/>
      <c r="FW148" s="6"/>
      <c r="FX148" s="7"/>
      <c r="FY148" s="7"/>
      <c r="FZ148" s="46"/>
      <c r="GA148" s="29"/>
      <c r="GB148" s="69"/>
      <c r="GC148" s="25"/>
      <c r="GD148"/>
      <c r="GE148" s="6"/>
      <c r="GF148" s="7"/>
      <c r="GG148" s="7"/>
      <c r="GH148" s="46"/>
      <c r="GI148" s="29"/>
      <c r="GJ148" s="69"/>
      <c r="GK148" s="25"/>
      <c r="GL148"/>
      <c r="GM148" s="6"/>
      <c r="GN148" s="7"/>
      <c r="GO148" s="7"/>
      <c r="GP148" s="46"/>
      <c r="GQ148" s="29"/>
      <c r="GR148" s="69"/>
      <c r="GS148" s="25"/>
      <c r="GT148"/>
      <c r="GU148" s="6"/>
      <c r="GV148" s="7"/>
      <c r="GW148" s="7"/>
      <c r="GX148" s="46"/>
      <c r="GY148" s="29"/>
      <c r="GZ148" s="69"/>
      <c r="HA148" s="25"/>
      <c r="HB148"/>
      <c r="HC148" s="6"/>
      <c r="HD148" s="7"/>
      <c r="HE148" s="7"/>
      <c r="HF148" s="46"/>
      <c r="HG148" s="29"/>
      <c r="HH148" s="69"/>
      <c r="HI148" s="25"/>
      <c r="HJ148"/>
      <c r="HK148" s="6"/>
      <c r="HL148" s="7"/>
      <c r="HM148" s="7"/>
      <c r="HN148" s="46"/>
      <c r="HO148" s="29"/>
      <c r="HP148" s="69"/>
      <c r="HQ148" s="25"/>
      <c r="HR148"/>
      <c r="HS148" s="6"/>
      <c r="HT148" s="7"/>
      <c r="HU148" s="7"/>
      <c r="HV148" s="46"/>
      <c r="HW148" s="29"/>
      <c r="HX148" s="69"/>
      <c r="HY148" s="25"/>
      <c r="HZ148"/>
      <c r="IA148" s="6"/>
      <c r="IB148" s="7"/>
      <c r="IC148" s="7"/>
      <c r="ID148" s="46"/>
      <c r="IE148" s="29"/>
      <c r="IF148" s="69"/>
      <c r="IG148" s="25"/>
      <c r="IH148"/>
      <c r="II148" s="6"/>
      <c r="IJ148" s="7"/>
      <c r="IK148" s="7"/>
      <c r="IL148" s="46"/>
      <c r="IM148" s="29"/>
      <c r="IN148" s="69"/>
      <c r="IO148" s="25"/>
      <c r="IP148"/>
      <c r="IQ148" s="6"/>
      <c r="IR148" s="7"/>
      <c r="IS148" s="7"/>
      <c r="IT148" s="46"/>
      <c r="IU148" s="29"/>
      <c r="IV148" s="69"/>
    </row>
    <row r="149" spans="1:256">
      <c r="A149" s="92">
        <v>42978</v>
      </c>
      <c r="B149" s="9" t="s">
        <v>679</v>
      </c>
      <c r="C149" s="3" t="s">
        <v>1126</v>
      </c>
      <c r="D149" s="14">
        <v>66</v>
      </c>
      <c r="E149" s="14"/>
      <c r="F149" s="39" t="s">
        <v>1128</v>
      </c>
      <c r="G149" s="5" t="s">
        <v>112</v>
      </c>
      <c r="H149" s="69" t="s">
        <v>1145</v>
      </c>
    </row>
    <row r="150" spans="1:256">
      <c r="B150" s="11" t="s">
        <v>305</v>
      </c>
      <c r="C150" s="11" t="s">
        <v>1127</v>
      </c>
      <c r="D150" s="14"/>
      <c r="E150" s="14">
        <f>+D149</f>
        <v>66</v>
      </c>
      <c r="F150" s="39" t="s">
        <v>1129</v>
      </c>
      <c r="G150" s="5" t="s">
        <v>112</v>
      </c>
    </row>
    <row r="151" spans="1:256">
      <c r="B151" s="6"/>
      <c r="C151" s="6" t="s">
        <v>1131</v>
      </c>
      <c r="D151" s="14"/>
      <c r="E151" s="14"/>
      <c r="G151" s="5" t="s">
        <v>24</v>
      </c>
    </row>
    <row r="152" spans="1:256" s="24" customFormat="1" ht="11.5" customHeight="1">
      <c r="A152" s="92"/>
      <c r="B152"/>
      <c r="C152" s="8"/>
      <c r="D152" s="14"/>
      <c r="E152" s="14"/>
      <c r="F152" s="46"/>
      <c r="G152" s="29"/>
      <c r="H152" s="69"/>
      <c r="I152" s="25"/>
      <c r="J152"/>
      <c r="K152" s="6"/>
      <c r="L152" s="7"/>
      <c r="M152" s="7"/>
      <c r="N152" s="46"/>
      <c r="O152" s="29"/>
      <c r="P152" s="69"/>
      <c r="Q152" s="25"/>
      <c r="R152"/>
      <c r="S152" s="6"/>
      <c r="T152" s="7"/>
      <c r="U152" s="7"/>
      <c r="V152" s="46"/>
      <c r="W152" s="29"/>
      <c r="X152" s="69"/>
      <c r="Y152" s="25"/>
      <c r="Z152"/>
      <c r="AA152" s="6"/>
      <c r="AB152" s="7"/>
      <c r="AC152" s="7"/>
      <c r="AD152" s="46"/>
      <c r="AE152" s="29"/>
      <c r="AF152" s="69"/>
      <c r="AG152" s="25"/>
      <c r="AH152"/>
      <c r="AI152" s="6"/>
      <c r="AJ152" s="7"/>
      <c r="AK152" s="7"/>
      <c r="AL152" s="46"/>
      <c r="AM152" s="29"/>
      <c r="AN152" s="69"/>
      <c r="AO152" s="25"/>
      <c r="AP152"/>
      <c r="AQ152" s="6"/>
      <c r="AR152" s="7"/>
      <c r="AS152" s="7"/>
      <c r="AT152" s="46"/>
      <c r="AU152" s="29"/>
      <c r="AV152" s="69"/>
      <c r="AW152" s="25"/>
      <c r="AX152"/>
      <c r="AY152" s="6"/>
      <c r="AZ152" s="7"/>
      <c r="BA152" s="7"/>
      <c r="BB152" s="46"/>
      <c r="BC152" s="29"/>
      <c r="BD152" s="69"/>
      <c r="BE152" s="25"/>
      <c r="BF152"/>
      <c r="BG152" s="6"/>
      <c r="BH152" s="7"/>
      <c r="BI152" s="7"/>
      <c r="BJ152" s="46"/>
      <c r="BK152" s="29"/>
      <c r="BL152" s="69"/>
      <c r="BM152" s="25"/>
      <c r="BN152"/>
      <c r="BO152" s="6"/>
      <c r="BP152" s="7"/>
      <c r="BQ152" s="7"/>
      <c r="BR152" s="46"/>
      <c r="BS152" s="29"/>
      <c r="BT152" s="69"/>
      <c r="BU152" s="25"/>
      <c r="BV152"/>
      <c r="BW152" s="6"/>
      <c r="BX152" s="7"/>
      <c r="BY152" s="7"/>
      <c r="BZ152" s="46"/>
      <c r="CA152" s="29"/>
      <c r="CB152" s="69"/>
      <c r="CC152" s="25"/>
      <c r="CD152"/>
      <c r="CE152" s="6"/>
      <c r="CF152" s="7"/>
      <c r="CG152" s="7"/>
      <c r="CH152" s="46"/>
      <c r="CI152" s="29"/>
      <c r="CJ152" s="69"/>
      <c r="CK152" s="25"/>
      <c r="CL152"/>
      <c r="CM152" s="6"/>
      <c r="CN152" s="7"/>
      <c r="CO152" s="7"/>
      <c r="CP152" s="46"/>
      <c r="CQ152" s="29"/>
      <c r="CR152" s="69"/>
      <c r="CS152" s="25"/>
      <c r="CT152"/>
      <c r="CU152" s="6"/>
      <c r="CV152" s="7"/>
      <c r="CW152" s="7"/>
      <c r="CX152" s="46"/>
      <c r="CY152" s="29"/>
      <c r="CZ152" s="69"/>
      <c r="DA152" s="25"/>
      <c r="DB152"/>
      <c r="DC152" s="6"/>
      <c r="DD152" s="7"/>
      <c r="DE152" s="7"/>
      <c r="DF152" s="46"/>
      <c r="DG152" s="29"/>
      <c r="DH152" s="69"/>
      <c r="DI152" s="25"/>
      <c r="DJ152"/>
      <c r="DK152" s="6"/>
      <c r="DL152" s="7"/>
      <c r="DM152" s="7"/>
      <c r="DN152" s="46"/>
      <c r="DO152" s="29"/>
      <c r="DP152" s="69"/>
      <c r="DQ152" s="25"/>
      <c r="DR152"/>
      <c r="DS152" s="6"/>
      <c r="DT152" s="7"/>
      <c r="DU152" s="7"/>
      <c r="DV152" s="46"/>
      <c r="DW152" s="29"/>
      <c r="DX152" s="69"/>
      <c r="DY152" s="25"/>
      <c r="DZ152"/>
      <c r="EA152" s="6"/>
      <c r="EB152" s="7"/>
      <c r="EC152" s="7"/>
      <c r="ED152" s="46"/>
      <c r="EE152" s="29"/>
      <c r="EF152" s="69"/>
      <c r="EG152" s="25"/>
      <c r="EH152"/>
      <c r="EI152" s="6"/>
      <c r="EJ152" s="7"/>
      <c r="EK152" s="7"/>
      <c r="EL152" s="46"/>
      <c r="EM152" s="29"/>
      <c r="EN152" s="69"/>
      <c r="EO152" s="25"/>
      <c r="EP152"/>
      <c r="EQ152" s="6"/>
      <c r="ER152" s="7"/>
      <c r="ES152" s="7"/>
      <c r="ET152" s="46"/>
      <c r="EU152" s="29"/>
      <c r="EV152" s="69"/>
      <c r="EW152" s="25"/>
      <c r="EX152"/>
      <c r="EY152" s="6"/>
      <c r="EZ152" s="7"/>
      <c r="FA152" s="7"/>
      <c r="FB152" s="46"/>
      <c r="FC152" s="29"/>
      <c r="FD152" s="69"/>
      <c r="FE152" s="25"/>
      <c r="FF152"/>
      <c r="FG152" s="6"/>
      <c r="FH152" s="7"/>
      <c r="FI152" s="7"/>
      <c r="FJ152" s="46"/>
      <c r="FK152" s="29"/>
      <c r="FL152" s="69"/>
      <c r="FM152" s="25"/>
      <c r="FN152"/>
      <c r="FO152" s="6"/>
      <c r="FP152" s="7"/>
      <c r="FQ152" s="7"/>
      <c r="FR152" s="46"/>
      <c r="FS152" s="29"/>
      <c r="FT152" s="69"/>
      <c r="FU152" s="25"/>
      <c r="FV152"/>
      <c r="FW152" s="6"/>
      <c r="FX152" s="7"/>
      <c r="FY152" s="7"/>
      <c r="FZ152" s="46"/>
      <c r="GA152" s="29"/>
      <c r="GB152" s="69"/>
      <c r="GC152" s="25"/>
      <c r="GD152"/>
      <c r="GE152" s="6"/>
      <c r="GF152" s="7"/>
      <c r="GG152" s="7"/>
      <c r="GH152" s="46"/>
      <c r="GI152" s="29"/>
      <c r="GJ152" s="69"/>
      <c r="GK152" s="25"/>
      <c r="GL152"/>
      <c r="GM152" s="6"/>
      <c r="GN152" s="7"/>
      <c r="GO152" s="7"/>
      <c r="GP152" s="46"/>
      <c r="GQ152" s="29"/>
      <c r="GR152" s="69"/>
      <c r="GS152" s="25"/>
      <c r="GT152"/>
      <c r="GU152" s="6"/>
      <c r="GV152" s="7"/>
      <c r="GW152" s="7"/>
      <c r="GX152" s="46"/>
      <c r="GY152" s="29"/>
      <c r="GZ152" s="69"/>
      <c r="HA152" s="25"/>
      <c r="HB152"/>
      <c r="HC152" s="6"/>
      <c r="HD152" s="7"/>
      <c r="HE152" s="7"/>
      <c r="HF152" s="46"/>
      <c r="HG152" s="29"/>
      <c r="HH152" s="69"/>
      <c r="HI152" s="25"/>
      <c r="HJ152"/>
      <c r="HK152" s="6"/>
      <c r="HL152" s="7"/>
      <c r="HM152" s="7"/>
      <c r="HN152" s="46"/>
      <c r="HO152" s="29"/>
      <c r="HP152" s="69"/>
      <c r="HQ152" s="25"/>
      <c r="HR152"/>
      <c r="HS152" s="6"/>
      <c r="HT152" s="7"/>
      <c r="HU152" s="7"/>
      <c r="HV152" s="46"/>
      <c r="HW152" s="29"/>
      <c r="HX152" s="69"/>
      <c r="HY152" s="25"/>
      <c r="HZ152"/>
      <c r="IA152" s="6"/>
      <c r="IB152" s="7"/>
      <c r="IC152" s="7"/>
      <c r="ID152" s="46"/>
      <c r="IE152" s="29"/>
      <c r="IF152" s="69"/>
      <c r="IG152" s="25"/>
      <c r="IH152"/>
      <c r="II152" s="6"/>
      <c r="IJ152" s="7"/>
      <c r="IK152" s="7"/>
      <c r="IL152" s="46"/>
      <c r="IM152" s="29"/>
      <c r="IN152" s="69"/>
      <c r="IO152" s="25"/>
      <c r="IP152"/>
      <c r="IQ152" s="6"/>
      <c r="IR152" s="7"/>
      <c r="IS152" s="7"/>
      <c r="IT152" s="46"/>
      <c r="IU152" s="29"/>
      <c r="IV152" s="69"/>
    </row>
    <row r="153" spans="1:256">
      <c r="A153" s="92">
        <v>43069</v>
      </c>
      <c r="B153" s="9" t="s">
        <v>679</v>
      </c>
      <c r="C153" s="3" t="s">
        <v>1126</v>
      </c>
      <c r="D153" s="14">
        <v>6</v>
      </c>
      <c r="E153" s="14"/>
      <c r="F153" s="39" t="s">
        <v>1128</v>
      </c>
      <c r="G153" s="5" t="s">
        <v>112</v>
      </c>
      <c r="H153" s="69" t="s">
        <v>1146</v>
      </c>
    </row>
    <row r="154" spans="1:256">
      <c r="B154" s="11" t="s">
        <v>305</v>
      </c>
      <c r="C154" s="11" t="s">
        <v>1127</v>
      </c>
      <c r="D154" s="14"/>
      <c r="E154" s="14">
        <f>+D153</f>
        <v>6</v>
      </c>
      <c r="F154" s="39" t="s">
        <v>1129</v>
      </c>
      <c r="G154" s="5" t="s">
        <v>112</v>
      </c>
    </row>
    <row r="155" spans="1:256">
      <c r="B155" s="6"/>
      <c r="C155" s="6" t="s">
        <v>1130</v>
      </c>
      <c r="D155" s="14"/>
      <c r="E155" s="14"/>
      <c r="G155" s="5" t="s">
        <v>24</v>
      </c>
    </row>
    <row r="156" spans="1:256">
      <c r="B156" s="6"/>
      <c r="C156" s="6"/>
      <c r="D156" s="14"/>
      <c r="E156" s="14"/>
    </row>
    <row r="157" spans="1:256" s="24" customFormat="1" ht="14" customHeight="1">
      <c r="A157" s="92"/>
      <c r="B157" s="15"/>
      <c r="C157" s="29" t="s">
        <v>1133</v>
      </c>
      <c r="D157" s="14"/>
      <c r="E157" s="14"/>
      <c r="F157" s="46"/>
      <c r="G157" s="5"/>
      <c r="H157" s="69"/>
      <c r="I157"/>
    </row>
    <row r="158" spans="1:256" s="24" customFormat="1" ht="14" customHeight="1">
      <c r="A158" s="105">
        <v>42978</v>
      </c>
      <c r="B158" s="17" t="s">
        <v>87</v>
      </c>
      <c r="C158" s="152" t="s">
        <v>275</v>
      </c>
      <c r="D158" s="14">
        <v>42667.56</v>
      </c>
      <c r="E158" s="14"/>
      <c r="F158" s="46" t="s">
        <v>1134</v>
      </c>
      <c r="G158" s="5" t="s">
        <v>112</v>
      </c>
      <c r="H158" s="69" t="s">
        <v>1147</v>
      </c>
      <c r="I158"/>
    </row>
    <row r="159" spans="1:256">
      <c r="A159" s="105" t="s">
        <v>24</v>
      </c>
      <c r="B159" s="15" t="s">
        <v>1006</v>
      </c>
      <c r="C159" s="91" t="s">
        <v>1011</v>
      </c>
      <c r="D159" s="7" t="s">
        <v>24</v>
      </c>
      <c r="E159" s="7">
        <f>+D158</f>
        <v>42667.56</v>
      </c>
      <c r="F159" s="86" t="s">
        <v>1048</v>
      </c>
      <c r="G159" s="5" t="s">
        <v>112</v>
      </c>
    </row>
    <row r="160" spans="1:256">
      <c r="A160" s="105"/>
      <c r="C160" s="6" t="s">
        <v>1135</v>
      </c>
      <c r="D160" s="12"/>
      <c r="E160" s="12"/>
      <c r="F160" s="82"/>
      <c r="G160" s="12"/>
      <c r="H160" s="6"/>
    </row>
    <row r="161" spans="1:9" s="24" customFormat="1" ht="14" customHeight="1">
      <c r="A161" s="92"/>
      <c r="B161" s="15"/>
      <c r="C161" s="29"/>
      <c r="D161" s="14"/>
      <c r="E161" s="14"/>
      <c r="F161" s="46"/>
      <c r="G161" s="5"/>
      <c r="H161" s="69"/>
      <c r="I161"/>
    </row>
    <row r="162" spans="1:9">
      <c r="A162" s="105">
        <v>43069</v>
      </c>
      <c r="B162" s="17" t="s">
        <v>87</v>
      </c>
      <c r="C162" s="152" t="s">
        <v>275</v>
      </c>
      <c r="D162" s="14">
        <v>44563.4</v>
      </c>
      <c r="E162" s="14"/>
      <c r="F162" s="46" t="s">
        <v>1134</v>
      </c>
      <c r="G162" s="5" t="s">
        <v>112</v>
      </c>
      <c r="H162" s="69" t="s">
        <v>1148</v>
      </c>
    </row>
    <row r="163" spans="1:9">
      <c r="A163" s="105" t="s">
        <v>24</v>
      </c>
      <c r="B163" s="15" t="s">
        <v>1006</v>
      </c>
      <c r="C163" s="91" t="s">
        <v>1011</v>
      </c>
      <c r="D163" s="7" t="s">
        <v>24</v>
      </c>
      <c r="E163" s="7">
        <f>+D162</f>
        <v>44563.4</v>
      </c>
      <c r="F163" s="86" t="s">
        <v>1048</v>
      </c>
      <c r="G163" s="5" t="s">
        <v>112</v>
      </c>
    </row>
    <row r="164" spans="1:9">
      <c r="A164" s="105"/>
      <c r="C164" s="6" t="s">
        <v>1135</v>
      </c>
      <c r="D164" s="12"/>
      <c r="E164" s="12"/>
      <c r="F164" s="82"/>
      <c r="G164" s="12"/>
      <c r="H164" s="6"/>
    </row>
    <row r="165" spans="1:9">
      <c r="B165" s="6"/>
      <c r="C165" s="6"/>
      <c r="D165" s="14"/>
      <c r="E165" s="14"/>
    </row>
    <row r="166" spans="1:9" ht="12.75" customHeight="1">
      <c r="B166" s="31"/>
      <c r="C166" s="29" t="s">
        <v>488</v>
      </c>
      <c r="D166" s="76"/>
      <c r="E166" s="77"/>
      <c r="F166" s="39"/>
    </row>
    <row r="167" spans="1:9" ht="12.75" customHeight="1">
      <c r="A167" s="92">
        <v>43075</v>
      </c>
      <c r="B167" s="9" t="s">
        <v>1140</v>
      </c>
      <c r="C167" s="3" t="s">
        <v>1142</v>
      </c>
      <c r="D167" s="14">
        <v>4457.58</v>
      </c>
      <c r="E167" s="14"/>
      <c r="F167" s="46" t="s">
        <v>303</v>
      </c>
      <c r="G167" s="5" t="s">
        <v>112</v>
      </c>
      <c r="H167" s="69" t="s">
        <v>1149</v>
      </c>
    </row>
    <row r="168" spans="1:9" ht="12.75" customHeight="1">
      <c r="A168" s="92" t="s">
        <v>24</v>
      </c>
      <c r="B168" s="11" t="s">
        <v>1007</v>
      </c>
      <c r="C168" s="3" t="s">
        <v>1143</v>
      </c>
      <c r="D168" s="14"/>
      <c r="E168" s="14">
        <f>+D167</f>
        <v>4457.58</v>
      </c>
      <c r="G168" s="5" t="s">
        <v>112</v>
      </c>
    </row>
    <row r="169" spans="1:9" ht="14" customHeight="1">
      <c r="C169" s="8" t="s">
        <v>1144</v>
      </c>
      <c r="D169" s="14"/>
      <c r="E169" s="14"/>
    </row>
    <row r="170" spans="1:9" ht="13.25" customHeight="1">
      <c r="B170" s="3"/>
      <c r="C170" s="8"/>
      <c r="D170" s="7"/>
      <c r="E170" s="7"/>
      <c r="F170" s="39"/>
    </row>
    <row r="171" spans="1:9" ht="15.5">
      <c r="B171" s="11"/>
      <c r="C171" s="13" t="s">
        <v>574</v>
      </c>
      <c r="D171" s="7"/>
      <c r="E171" s="7"/>
    </row>
    <row r="172" spans="1:9" ht="14">
      <c r="A172" s="92">
        <v>43103</v>
      </c>
      <c r="B172" s="9" t="s">
        <v>536</v>
      </c>
      <c r="C172" s="9" t="s">
        <v>1185</v>
      </c>
      <c r="D172" s="14">
        <v>41820.68</v>
      </c>
      <c r="E172" s="14"/>
      <c r="F172" s="46" t="s">
        <v>74</v>
      </c>
      <c r="G172" s="29" t="s">
        <v>112</v>
      </c>
      <c r="H172" s="69" t="s">
        <v>43</v>
      </c>
    </row>
    <row r="173" spans="1:9" ht="14">
      <c r="B173" s="15" t="s">
        <v>181</v>
      </c>
      <c r="C173" t="s">
        <v>62</v>
      </c>
      <c r="D173" s="14"/>
      <c r="E173" s="14">
        <f>+D172</f>
        <v>41820.68</v>
      </c>
      <c r="F173" s="115" t="s">
        <v>214</v>
      </c>
      <c r="G173" s="29" t="s">
        <v>112</v>
      </c>
      <c r="H173" s="69">
        <v>12790</v>
      </c>
    </row>
    <row r="174" spans="1:9" ht="14">
      <c r="B174" s="15"/>
      <c r="C174" s="6" t="s">
        <v>1186</v>
      </c>
      <c r="D174" s="14"/>
      <c r="E174" s="14"/>
      <c r="G174" s="29"/>
    </row>
    <row r="175" spans="1:9" ht="14">
      <c r="B175" s="15"/>
      <c r="C175" s="6"/>
      <c r="D175" s="14"/>
      <c r="E175" s="14"/>
      <c r="G175" s="29"/>
    </row>
    <row r="176" spans="1:9" ht="14">
      <c r="C176" s="29" t="s">
        <v>1204</v>
      </c>
    </row>
    <row r="177" spans="1:8">
      <c r="A177" s="105">
        <v>42956</v>
      </c>
      <c r="B177" s="3" t="s">
        <v>1187</v>
      </c>
      <c r="C177" s="3" t="s">
        <v>1188</v>
      </c>
      <c r="D177" s="7">
        <v>108.64</v>
      </c>
      <c r="E177" s="7"/>
      <c r="F177" s="86" t="s">
        <v>1196</v>
      </c>
      <c r="G177" s="5" t="s">
        <v>112</v>
      </c>
      <c r="H177" s="69" t="s">
        <v>1197</v>
      </c>
    </row>
    <row r="178" spans="1:8">
      <c r="A178" s="92" t="s">
        <v>24</v>
      </c>
      <c r="B178" s="15" t="s">
        <v>1189</v>
      </c>
      <c r="C178" s="15" t="s">
        <v>1190</v>
      </c>
      <c r="D178" s="14"/>
      <c r="E178" s="7">
        <f>+D177</f>
        <v>108.64</v>
      </c>
      <c r="F178" s="86"/>
      <c r="G178" s="5" t="s">
        <v>112</v>
      </c>
    </row>
    <row r="179" spans="1:8">
      <c r="B179" s="3" t="s">
        <v>1191</v>
      </c>
      <c r="C179" s="3" t="s">
        <v>1192</v>
      </c>
      <c r="D179" s="7">
        <v>108.64</v>
      </c>
      <c r="E179" s="7"/>
      <c r="F179" s="86"/>
      <c r="G179" s="5" t="s">
        <v>112</v>
      </c>
    </row>
    <row r="180" spans="1:8">
      <c r="B180" s="15" t="s">
        <v>1193</v>
      </c>
      <c r="C180" s="15" t="s">
        <v>1194</v>
      </c>
      <c r="D180" s="14"/>
      <c r="E180" s="7">
        <f>+D179</f>
        <v>108.64</v>
      </c>
      <c r="F180" s="86"/>
      <c r="G180" s="5" t="s">
        <v>112</v>
      </c>
    </row>
    <row r="181" spans="1:8">
      <c r="A181" s="105"/>
      <c r="C181" s="6" t="s">
        <v>1195</v>
      </c>
      <c r="D181" s="12"/>
      <c r="E181" s="12"/>
      <c r="F181" s="86"/>
      <c r="G181" s="12"/>
      <c r="H181" s="6"/>
    </row>
    <row r="182" spans="1:8" ht="14">
      <c r="B182" s="15"/>
      <c r="C182" s="6"/>
      <c r="D182" s="14"/>
      <c r="E182" s="14"/>
      <c r="G182" s="29"/>
    </row>
    <row r="183" spans="1:8" ht="14">
      <c r="C183" s="29" t="s">
        <v>1203</v>
      </c>
    </row>
    <row r="184" spans="1:8">
      <c r="A184" s="105">
        <v>43089</v>
      </c>
      <c r="B184" s="3" t="s">
        <v>469</v>
      </c>
      <c r="C184" s="3" t="s">
        <v>1198</v>
      </c>
      <c r="D184" s="7">
        <v>799545</v>
      </c>
      <c r="E184" s="7"/>
      <c r="F184" s="86" t="s">
        <v>1199</v>
      </c>
      <c r="G184" s="5" t="s">
        <v>112</v>
      </c>
      <c r="H184" s="69" t="s">
        <v>1202</v>
      </c>
    </row>
    <row r="185" spans="1:8">
      <c r="A185" s="92" t="s">
        <v>24</v>
      </c>
      <c r="B185" s="15" t="s">
        <v>927</v>
      </c>
      <c r="C185" s="15" t="s">
        <v>1200</v>
      </c>
      <c r="D185" s="14"/>
      <c r="E185" s="7">
        <f>+D184</f>
        <v>799545</v>
      </c>
      <c r="F185" s="86"/>
      <c r="G185" s="5" t="s">
        <v>112</v>
      </c>
    </row>
    <row r="186" spans="1:8">
      <c r="B186" s="3" t="s">
        <v>922</v>
      </c>
      <c r="C186" s="3" t="s">
        <v>1201</v>
      </c>
      <c r="D186" s="7">
        <v>799545</v>
      </c>
      <c r="E186" s="7"/>
      <c r="F186" s="86"/>
      <c r="G186" s="5" t="s">
        <v>112</v>
      </c>
    </row>
    <row r="187" spans="1:8">
      <c r="B187" s="15" t="s">
        <v>55</v>
      </c>
      <c r="C187" s="15" t="s">
        <v>175</v>
      </c>
      <c r="D187" s="14"/>
      <c r="E187" s="7">
        <f>+D186</f>
        <v>799545</v>
      </c>
      <c r="F187" s="86"/>
      <c r="G187" s="5" t="s">
        <v>112</v>
      </c>
    </row>
    <row r="188" spans="1:8">
      <c r="A188" s="105"/>
      <c r="C188" s="6" t="s">
        <v>1213</v>
      </c>
      <c r="D188" s="12"/>
      <c r="E188" s="12"/>
      <c r="F188" s="86"/>
      <c r="G188" s="12"/>
      <c r="H188" s="6"/>
    </row>
    <row r="189" spans="1:8">
      <c r="A189" s="105"/>
      <c r="C189" s="6"/>
      <c r="D189" s="12"/>
      <c r="E189" s="12"/>
      <c r="F189" s="86"/>
      <c r="G189" s="12"/>
      <c r="H189" s="6"/>
    </row>
    <row r="190" spans="1:8" ht="14">
      <c r="A190" s="105"/>
      <c r="C190" s="29" t="s">
        <v>1209</v>
      </c>
      <c r="D190" s="12"/>
      <c r="E190" s="12"/>
      <c r="F190" s="86"/>
      <c r="G190" s="12"/>
      <c r="H190" s="6"/>
    </row>
    <row r="191" spans="1:8">
      <c r="A191" s="92">
        <v>43089</v>
      </c>
      <c r="B191" s="3" t="s">
        <v>1205</v>
      </c>
      <c r="C191" s="3" t="s">
        <v>1208</v>
      </c>
      <c r="D191" s="7">
        <v>97125</v>
      </c>
      <c r="E191" s="7"/>
      <c r="F191" s="86" t="s">
        <v>1211</v>
      </c>
      <c r="G191" s="5" t="s">
        <v>112</v>
      </c>
      <c r="H191" s="69" t="s">
        <v>1212</v>
      </c>
    </row>
    <row r="192" spans="1:8">
      <c r="B192" s="11" t="s">
        <v>1206</v>
      </c>
      <c r="C192" s="11" t="s">
        <v>1207</v>
      </c>
      <c r="D192" s="14"/>
      <c r="E192" s="7">
        <f>+D191</f>
        <v>97125</v>
      </c>
      <c r="F192" s="86"/>
      <c r="G192" s="5" t="s">
        <v>112</v>
      </c>
    </row>
    <row r="193" spans="1:8">
      <c r="A193" s="105"/>
      <c r="C193" s="6" t="s">
        <v>1210</v>
      </c>
      <c r="D193" s="12"/>
      <c r="E193" s="12"/>
      <c r="F193" s="86"/>
      <c r="G193" s="5" t="s">
        <v>112</v>
      </c>
      <c r="H193" s="6"/>
    </row>
    <row r="194" spans="1:8">
      <c r="A194" s="105"/>
      <c r="C194" s="6"/>
      <c r="D194" s="12"/>
      <c r="E194" s="12"/>
      <c r="F194" s="86"/>
      <c r="H194" s="6"/>
    </row>
    <row r="195" spans="1:8">
      <c r="A195" s="105"/>
      <c r="C195" s="5" t="s">
        <v>1218</v>
      </c>
      <c r="D195" s="12"/>
      <c r="E195" s="12"/>
      <c r="F195" s="86"/>
      <c r="H195" s="6"/>
    </row>
    <row r="196" spans="1:8">
      <c r="A196" s="105">
        <v>43069</v>
      </c>
      <c r="B196" t="s">
        <v>55</v>
      </c>
      <c r="C196" s="6" t="s">
        <v>175</v>
      </c>
      <c r="D196" s="7">
        <v>425</v>
      </c>
      <c r="E196" s="12"/>
      <c r="F196" s="86" t="s">
        <v>1215</v>
      </c>
      <c r="G196" s="5" t="s">
        <v>112</v>
      </c>
      <c r="H196" s="6" t="s">
        <v>450</v>
      </c>
    </row>
    <row r="197" spans="1:8">
      <c r="A197" s="105"/>
      <c r="B197" s="11" t="s">
        <v>944</v>
      </c>
      <c r="C197" s="11" t="s">
        <v>1207</v>
      </c>
      <c r="D197" s="14"/>
      <c r="E197" s="7">
        <f>+D196</f>
        <v>425</v>
      </c>
      <c r="F197" s="86"/>
      <c r="G197" s="5" t="s">
        <v>112</v>
      </c>
      <c r="H197" s="6"/>
    </row>
    <row r="198" spans="1:8">
      <c r="A198" s="105"/>
      <c r="C198" s="6" t="s">
        <v>1216</v>
      </c>
      <c r="D198" s="12"/>
      <c r="E198" s="12"/>
      <c r="F198" s="86"/>
      <c r="H198" s="6"/>
    </row>
    <row r="199" spans="1:8">
      <c r="A199" s="105"/>
      <c r="C199" s="6"/>
      <c r="D199" s="12"/>
      <c r="E199" s="12"/>
      <c r="F199" s="86"/>
      <c r="H199" s="6"/>
    </row>
    <row r="200" spans="1:8">
      <c r="A200" s="105"/>
      <c r="C200" s="5" t="s">
        <v>1217</v>
      </c>
      <c r="D200" s="12"/>
      <c r="E200" s="12"/>
      <c r="F200" s="86"/>
      <c r="H200" s="6"/>
    </row>
    <row r="201" spans="1:8">
      <c r="A201" s="105">
        <v>43069</v>
      </c>
      <c r="B201" t="s">
        <v>55</v>
      </c>
      <c r="C201" s="6" t="s">
        <v>175</v>
      </c>
      <c r="D201" s="7">
        <v>10.199999999999999</v>
      </c>
      <c r="E201" s="12"/>
      <c r="F201" s="86" t="s">
        <v>1215</v>
      </c>
      <c r="G201" s="5" t="s">
        <v>112</v>
      </c>
      <c r="H201" s="6" t="s">
        <v>1229</v>
      </c>
    </row>
    <row r="202" spans="1:8">
      <c r="A202" s="105"/>
      <c r="B202" s="11" t="s">
        <v>282</v>
      </c>
      <c r="C202" s="11" t="s">
        <v>1220</v>
      </c>
      <c r="D202" s="14"/>
      <c r="E202" s="7">
        <f>+D201</f>
        <v>10.199999999999999</v>
      </c>
      <c r="F202" s="86"/>
      <c r="G202" s="5" t="s">
        <v>112</v>
      </c>
      <c r="H202" s="6"/>
    </row>
    <row r="203" spans="1:8">
      <c r="A203" s="105"/>
      <c r="C203" s="6" t="s">
        <v>1219</v>
      </c>
      <c r="D203" s="12"/>
      <c r="E203" s="12"/>
      <c r="F203" s="86"/>
      <c r="H203" s="6"/>
    </row>
    <row r="204" spans="1:8">
      <c r="A204" s="105"/>
      <c r="C204" s="6"/>
      <c r="D204" s="12"/>
      <c r="E204" s="12"/>
      <c r="F204" s="86"/>
      <c r="H204" s="6"/>
    </row>
    <row r="205" spans="1:8">
      <c r="A205" s="105"/>
      <c r="C205" s="5" t="s">
        <v>1217</v>
      </c>
      <c r="D205" s="12"/>
      <c r="E205" s="12"/>
      <c r="F205" s="86"/>
      <c r="H205" s="6"/>
    </row>
    <row r="206" spans="1:8">
      <c r="A206" s="105">
        <v>43069</v>
      </c>
      <c r="B206" s="3" t="s">
        <v>124</v>
      </c>
      <c r="C206" s="6" t="s">
        <v>1224</v>
      </c>
      <c r="D206" s="7">
        <v>30</v>
      </c>
      <c r="E206" s="12"/>
      <c r="F206" s="86" t="s">
        <v>1215</v>
      </c>
      <c r="G206" s="5" t="s">
        <v>112</v>
      </c>
      <c r="H206" s="6" t="s">
        <v>1229</v>
      </c>
    </row>
    <row r="207" spans="1:8">
      <c r="A207" s="105"/>
      <c r="B207" s="11" t="s">
        <v>1223</v>
      </c>
      <c r="C207" s="11" t="s">
        <v>1222</v>
      </c>
      <c r="D207" s="14"/>
      <c r="E207" s="7">
        <f>+D206</f>
        <v>30</v>
      </c>
      <c r="F207" s="86"/>
      <c r="G207" s="5" t="s">
        <v>112</v>
      </c>
      <c r="H207" s="6"/>
    </row>
    <row r="208" spans="1:8">
      <c r="A208" s="105"/>
      <c r="C208" s="6" t="s">
        <v>1221</v>
      </c>
      <c r="D208" s="12"/>
      <c r="E208" s="12"/>
      <c r="F208" s="86"/>
      <c r="H208" s="6"/>
    </row>
    <row r="209" spans="1:8">
      <c r="A209" s="105"/>
      <c r="C209" s="6"/>
      <c r="D209" s="12"/>
      <c r="E209" s="12"/>
      <c r="F209" s="86"/>
      <c r="H209" s="6"/>
    </row>
    <row r="210" spans="1:8" s="24" customFormat="1" ht="14" customHeight="1">
      <c r="A210" s="92" t="s">
        <v>24</v>
      </c>
      <c r="B210" s="15"/>
      <c r="C210" s="42" t="s">
        <v>637</v>
      </c>
      <c r="D210" s="14"/>
      <c r="E210" s="14"/>
      <c r="F210" s="46"/>
      <c r="G210" s="5"/>
      <c r="H210" s="69"/>
    </row>
    <row r="211" spans="1:8">
      <c r="A211" s="92">
        <v>43069</v>
      </c>
      <c r="B211" s="17" t="s">
        <v>640</v>
      </c>
      <c r="C211" s="32" t="s">
        <v>643</v>
      </c>
      <c r="D211" s="7">
        <v>80560.820000000007</v>
      </c>
      <c r="E211" s="7"/>
      <c r="F211" s="39" t="s">
        <v>638</v>
      </c>
      <c r="G211" s="5" t="s">
        <v>112</v>
      </c>
      <c r="H211" s="5" t="s">
        <v>1228</v>
      </c>
    </row>
    <row r="212" spans="1:8">
      <c r="B212" s="33" t="s">
        <v>1225</v>
      </c>
      <c r="C212" s="3" t="s">
        <v>1226</v>
      </c>
      <c r="D212" s="7"/>
      <c r="E212" s="7">
        <f>+D211</f>
        <v>80560.820000000007</v>
      </c>
      <c r="F212" s="39" t="s">
        <v>1227</v>
      </c>
      <c r="G212" s="5" t="s">
        <v>112</v>
      </c>
      <c r="H212" s="5"/>
    </row>
    <row r="213" spans="1:8">
      <c r="B213" s="33"/>
      <c r="C213" s="8" t="s">
        <v>1214</v>
      </c>
      <c r="D213" s="7"/>
      <c r="E213" s="7"/>
      <c r="F213" s="39"/>
      <c r="G213" s="5" t="s">
        <v>24</v>
      </c>
      <c r="H213" s="5"/>
    </row>
    <row r="214" spans="1:8" s="24" customFormat="1" ht="11" customHeight="1">
      <c r="A214" s="105"/>
      <c r="B214" s="15"/>
      <c r="D214" s="14"/>
      <c r="E214" s="14"/>
      <c r="F214" s="19"/>
      <c r="G214" s="5"/>
      <c r="H214" s="69"/>
    </row>
    <row r="215" spans="1:8" s="24" customFormat="1" ht="14" customHeight="1">
      <c r="A215" s="105"/>
      <c r="B215" s="15"/>
      <c r="C215" s="5" t="s">
        <v>1242</v>
      </c>
      <c r="D215" s="14"/>
      <c r="E215" s="14"/>
      <c r="F215" s="19"/>
      <c r="G215" s="5"/>
      <c r="H215" s="69"/>
    </row>
    <row r="216" spans="1:8" s="24" customFormat="1" ht="14" customHeight="1">
      <c r="A216" s="105">
        <v>43039</v>
      </c>
      <c r="B216" s="9" t="s">
        <v>815</v>
      </c>
      <c r="C216" s="3" t="s">
        <v>1231</v>
      </c>
      <c r="D216" s="14">
        <v>45</v>
      </c>
      <c r="E216" s="14"/>
      <c r="F216" s="39" t="s">
        <v>1232</v>
      </c>
      <c r="G216" s="29" t="s">
        <v>112</v>
      </c>
      <c r="H216" s="69" t="s">
        <v>1239</v>
      </c>
    </row>
    <row r="217" spans="1:8" s="24" customFormat="1" ht="14" customHeight="1">
      <c r="A217" s="105"/>
      <c r="B217" s="11" t="s">
        <v>55</v>
      </c>
      <c r="C217" s="11" t="s">
        <v>175</v>
      </c>
      <c r="D217" s="14"/>
      <c r="E217" s="14">
        <f>+D216</f>
        <v>45</v>
      </c>
      <c r="F217" s="39" t="s">
        <v>24</v>
      </c>
      <c r="G217" s="29" t="s">
        <v>112</v>
      </c>
      <c r="H217" s="69" t="s">
        <v>24</v>
      </c>
    </row>
    <row r="218" spans="1:8" s="24" customFormat="1" ht="14" customHeight="1">
      <c r="A218" s="105"/>
      <c r="B218" s="9" t="s">
        <v>816</v>
      </c>
      <c r="C218" s="3" t="s">
        <v>1233</v>
      </c>
      <c r="D218" s="14">
        <v>45</v>
      </c>
      <c r="E218" s="14" t="s">
        <v>24</v>
      </c>
      <c r="F218" s="39" t="s">
        <v>24</v>
      </c>
      <c r="G218" s="29" t="s">
        <v>112</v>
      </c>
      <c r="H218" s="69"/>
    </row>
    <row r="219" spans="1:8" s="24" customFormat="1" ht="14" customHeight="1">
      <c r="A219" s="105"/>
      <c r="B219" s="11" t="s">
        <v>817</v>
      </c>
      <c r="C219" s="11" t="s">
        <v>1234</v>
      </c>
      <c r="D219" s="14"/>
      <c r="E219" s="14">
        <f>+D218</f>
        <v>45</v>
      </c>
      <c r="F219" s="39" t="s">
        <v>24</v>
      </c>
      <c r="G219" s="29" t="s">
        <v>112</v>
      </c>
      <c r="H219" s="69"/>
    </row>
    <row r="220" spans="1:8" s="24" customFormat="1" ht="14" customHeight="1">
      <c r="A220" s="105"/>
      <c r="B220" s="15"/>
      <c r="C220" s="6" t="s">
        <v>1235</v>
      </c>
      <c r="D220" s="14"/>
      <c r="E220" s="14"/>
      <c r="F220" s="19"/>
      <c r="G220" s="5"/>
      <c r="H220" s="69" t="s">
        <v>24</v>
      </c>
    </row>
    <row r="221" spans="1:8" s="24" customFormat="1" ht="14" customHeight="1">
      <c r="A221" s="105"/>
      <c r="B221" s="15"/>
      <c r="C221" s="6"/>
      <c r="D221" s="14"/>
      <c r="E221" s="14"/>
      <c r="F221" s="19"/>
      <c r="G221" s="5"/>
      <c r="H221" s="69"/>
    </row>
    <row r="222" spans="1:8" s="24" customFormat="1" ht="14" customHeight="1">
      <c r="A222" s="105"/>
      <c r="B222" s="15"/>
      <c r="C222" s="5" t="s">
        <v>1242</v>
      </c>
      <c r="D222" s="14"/>
      <c r="E222" s="14"/>
      <c r="F222" s="19"/>
      <c r="G222" s="5"/>
      <c r="H222" s="69"/>
    </row>
    <row r="223" spans="1:8" s="24" customFormat="1" ht="14" customHeight="1">
      <c r="A223" s="105">
        <v>43039</v>
      </c>
      <c r="B223" s="9" t="s">
        <v>1236</v>
      </c>
      <c r="C223" s="3" t="s">
        <v>1237</v>
      </c>
      <c r="D223" s="14">
        <v>7229.5</v>
      </c>
      <c r="E223" s="14"/>
      <c r="F223" s="39" t="s">
        <v>1232</v>
      </c>
      <c r="G223" s="29" t="s">
        <v>112</v>
      </c>
      <c r="H223" s="69" t="s">
        <v>1241</v>
      </c>
    </row>
    <row r="224" spans="1:8" s="24" customFormat="1" ht="14" customHeight="1">
      <c r="A224" s="105"/>
      <c r="B224" s="11" t="s">
        <v>124</v>
      </c>
      <c r="C224" s="11" t="s">
        <v>1224</v>
      </c>
      <c r="D224" s="14"/>
      <c r="E224" s="14">
        <f>+D223</f>
        <v>7229.5</v>
      </c>
      <c r="F224" s="19"/>
      <c r="G224" s="29" t="s">
        <v>112</v>
      </c>
      <c r="H224" s="69"/>
    </row>
    <row r="225" spans="1:9" s="24" customFormat="1" ht="14" customHeight="1">
      <c r="A225" s="105"/>
      <c r="B225" s="9" t="s">
        <v>500</v>
      </c>
      <c r="C225" s="3" t="s">
        <v>1238</v>
      </c>
      <c r="D225" s="14">
        <v>7229.5</v>
      </c>
      <c r="E225" s="14" t="s">
        <v>24</v>
      </c>
      <c r="F225" s="19"/>
      <c r="G225" s="29" t="s">
        <v>112</v>
      </c>
      <c r="H225" s="69"/>
    </row>
    <row r="226" spans="1:9" s="24" customFormat="1" ht="14" customHeight="1">
      <c r="A226" s="105"/>
      <c r="B226" s="11" t="s">
        <v>499</v>
      </c>
      <c r="C226" s="11" t="s">
        <v>1240</v>
      </c>
      <c r="D226" s="14"/>
      <c r="E226" s="14">
        <f>+D225</f>
        <v>7229.5</v>
      </c>
      <c r="F226" s="19"/>
      <c r="G226" s="29" t="s">
        <v>112</v>
      </c>
      <c r="H226" s="69"/>
    </row>
    <row r="227" spans="1:9" s="24" customFormat="1" ht="14" customHeight="1">
      <c r="A227" s="105"/>
      <c r="B227" s="15"/>
      <c r="C227" s="6"/>
      <c r="D227" s="14"/>
      <c r="E227" s="14"/>
      <c r="F227" s="19"/>
      <c r="G227" s="29" t="s">
        <v>24</v>
      </c>
      <c r="H227" s="69"/>
    </row>
    <row r="228" spans="1:9" s="24" customFormat="1" ht="14" customHeight="1">
      <c r="A228" s="92" t="s">
        <v>24</v>
      </c>
      <c r="B228" s="15"/>
      <c r="C228" s="42" t="s">
        <v>1243</v>
      </c>
      <c r="D228" s="14"/>
      <c r="E228" s="14"/>
      <c r="F228" s="46"/>
      <c r="G228" s="5"/>
      <c r="H228" s="69"/>
    </row>
    <row r="229" spans="1:9" s="24" customFormat="1" ht="14" customHeight="1">
      <c r="A229" s="92">
        <v>42970</v>
      </c>
      <c r="B229" s="17" t="s">
        <v>1244</v>
      </c>
      <c r="C229" s="32" t="s">
        <v>1245</v>
      </c>
      <c r="D229" s="7">
        <v>25</v>
      </c>
      <c r="E229" s="7"/>
      <c r="F229" s="39" t="s">
        <v>1246</v>
      </c>
      <c r="G229" s="5" t="s">
        <v>112</v>
      </c>
      <c r="H229" s="5" t="s">
        <v>1250</v>
      </c>
      <c r="I229"/>
    </row>
    <row r="230" spans="1:9" s="24" customFormat="1" ht="14" customHeight="1">
      <c r="A230" s="92"/>
      <c r="B230" s="33" t="s">
        <v>1247</v>
      </c>
      <c r="C230" s="11" t="s">
        <v>1248</v>
      </c>
      <c r="D230" s="7"/>
      <c r="E230" s="7">
        <f>+D229</f>
        <v>25</v>
      </c>
      <c r="F230" s="39" t="s">
        <v>24</v>
      </c>
      <c r="G230" s="5" t="s">
        <v>112</v>
      </c>
      <c r="H230" s="5"/>
      <c r="I230"/>
    </row>
    <row r="231" spans="1:9" s="24" customFormat="1" ht="14" customHeight="1">
      <c r="A231" s="92"/>
      <c r="B231" s="33"/>
      <c r="C231" s="8" t="s">
        <v>1249</v>
      </c>
      <c r="D231" s="7"/>
      <c r="E231" s="7"/>
      <c r="F231" s="39"/>
      <c r="G231" s="5" t="s">
        <v>24</v>
      </c>
      <c r="H231" s="5"/>
      <c r="I231"/>
    </row>
    <row r="232" spans="1:9" s="24" customFormat="1" ht="14" customHeight="1">
      <c r="A232" s="105"/>
      <c r="B232" s="11"/>
      <c r="C232" s="11"/>
      <c r="D232" s="14"/>
      <c r="E232" s="14"/>
      <c r="F232" s="19"/>
      <c r="G232" s="5" t="s">
        <v>24</v>
      </c>
      <c r="H232" s="69"/>
    </row>
    <row r="233" spans="1:9" s="24" customFormat="1" ht="14" customHeight="1">
      <c r="A233" s="105"/>
      <c r="B233" s="11"/>
      <c r="C233" s="42" t="s">
        <v>1243</v>
      </c>
      <c r="D233" s="14"/>
      <c r="E233" s="14"/>
      <c r="F233" s="19"/>
      <c r="G233" s="5"/>
      <c r="H233" s="69"/>
    </row>
    <row r="234" spans="1:9" s="24" customFormat="1" ht="14" customHeight="1">
      <c r="A234" s="105">
        <v>42991</v>
      </c>
      <c r="B234" s="3" t="s">
        <v>1252</v>
      </c>
      <c r="C234" s="3" t="s">
        <v>1255</v>
      </c>
      <c r="D234" s="7">
        <v>333.1</v>
      </c>
      <c r="E234" s="7"/>
      <c r="F234" s="153" t="s">
        <v>1251</v>
      </c>
      <c r="G234" s="5" t="s">
        <v>112</v>
      </c>
      <c r="H234" s="69" t="s">
        <v>1258</v>
      </c>
    </row>
    <row r="235" spans="1:9" s="24" customFormat="1" ht="14" customHeight="1">
      <c r="A235" s="105"/>
      <c r="B235" s="11" t="s">
        <v>1253</v>
      </c>
      <c r="C235" s="11" t="s">
        <v>1254</v>
      </c>
      <c r="D235" s="14"/>
      <c r="E235" s="7">
        <f>+D234</f>
        <v>333.1</v>
      </c>
      <c r="F235" s="153"/>
      <c r="G235" s="5" t="s">
        <v>112</v>
      </c>
      <c r="H235" s="69"/>
    </row>
    <row r="236" spans="1:9" s="24" customFormat="1" ht="14" customHeight="1">
      <c r="A236" s="105"/>
      <c r="B236" s="3" t="s">
        <v>55</v>
      </c>
      <c r="C236" s="3" t="s">
        <v>175</v>
      </c>
      <c r="D236" s="7">
        <v>333.1</v>
      </c>
      <c r="E236" s="7"/>
      <c r="F236" s="153"/>
      <c r="G236" s="5"/>
      <c r="H236" s="69"/>
    </row>
    <row r="237" spans="1:9" s="24" customFormat="1" ht="14" customHeight="1">
      <c r="A237" s="105"/>
      <c r="B237" s="11" t="s">
        <v>472</v>
      </c>
      <c r="C237" s="11" t="s">
        <v>1256</v>
      </c>
      <c r="D237" s="14"/>
      <c r="E237" s="7">
        <f>+D236</f>
        <v>333.1</v>
      </c>
      <c r="F237" s="153"/>
      <c r="G237" s="5"/>
      <c r="H237" s="69"/>
    </row>
    <row r="238" spans="1:9" s="24" customFormat="1" ht="14" customHeight="1">
      <c r="A238" s="105"/>
      <c r="B238" s="6"/>
      <c r="C238" s="6" t="s">
        <v>1257</v>
      </c>
      <c r="D238" s="7"/>
      <c r="E238" s="7"/>
      <c r="F238" s="153"/>
      <c r="G238" s="5" t="s">
        <v>24</v>
      </c>
      <c r="H238" s="6"/>
    </row>
    <row r="239" spans="1:9" s="24" customFormat="1" ht="14" customHeight="1">
      <c r="A239" s="105"/>
      <c r="B239" s="6"/>
      <c r="C239" s="6"/>
      <c r="D239" s="7"/>
      <c r="E239" s="7"/>
      <c r="F239" s="153"/>
      <c r="G239" s="5"/>
      <c r="H239" s="6"/>
    </row>
    <row r="240" spans="1:9" s="24" customFormat="1" ht="14" customHeight="1">
      <c r="A240" s="105">
        <v>42998</v>
      </c>
      <c r="B240" s="3" t="s">
        <v>1259</v>
      </c>
      <c r="C240" s="3" t="s">
        <v>1260</v>
      </c>
      <c r="D240" s="7">
        <v>7000</v>
      </c>
      <c r="E240" s="7"/>
      <c r="F240" s="153" t="s">
        <v>1251</v>
      </c>
      <c r="G240" s="5" t="s">
        <v>112</v>
      </c>
      <c r="H240" s="69" t="s">
        <v>1262</v>
      </c>
    </row>
    <row r="241" spans="1:8" s="24" customFormat="1" ht="14" customHeight="1">
      <c r="A241" s="105"/>
      <c r="B241" s="11" t="s">
        <v>522</v>
      </c>
      <c r="C241" s="11" t="s">
        <v>1254</v>
      </c>
      <c r="D241" s="14"/>
      <c r="E241" s="7">
        <f>+D240</f>
        <v>7000</v>
      </c>
      <c r="F241" s="153"/>
      <c r="G241" s="5" t="s">
        <v>112</v>
      </c>
      <c r="H241" s="69"/>
    </row>
    <row r="242" spans="1:8" s="24" customFormat="1" ht="14" customHeight="1">
      <c r="A242" s="105"/>
      <c r="B242" s="3" t="s">
        <v>55</v>
      </c>
      <c r="C242" s="3" t="s">
        <v>175</v>
      </c>
      <c r="D242" s="7">
        <v>7000</v>
      </c>
      <c r="E242" s="7"/>
      <c r="F242" s="153"/>
      <c r="G242" s="5"/>
      <c r="H242" s="69"/>
    </row>
    <row r="243" spans="1:8" s="24" customFormat="1" ht="14" customHeight="1">
      <c r="A243" s="105"/>
      <c r="B243" s="11" t="s">
        <v>941</v>
      </c>
      <c r="C243" s="11" t="s">
        <v>942</v>
      </c>
      <c r="D243" s="14"/>
      <c r="E243" s="7">
        <f>+D242</f>
        <v>7000</v>
      </c>
      <c r="F243" s="153"/>
      <c r="G243" s="5"/>
      <c r="H243" s="69"/>
    </row>
    <row r="244" spans="1:8" s="24" customFormat="1" ht="14" customHeight="1">
      <c r="A244" s="105"/>
      <c r="B244" s="6"/>
      <c r="C244" s="6" t="s">
        <v>1261</v>
      </c>
      <c r="D244" s="7"/>
      <c r="E244" s="7"/>
      <c r="F244" s="153"/>
      <c r="G244" s="5" t="s">
        <v>24</v>
      </c>
      <c r="H244" s="6"/>
    </row>
    <row r="245" spans="1:8" s="24" customFormat="1" ht="14" customHeight="1">
      <c r="A245" s="105"/>
      <c r="B245" s="6"/>
      <c r="C245" s="6"/>
      <c r="D245" s="7"/>
      <c r="E245" s="7"/>
      <c r="F245" s="153"/>
      <c r="G245" s="5"/>
      <c r="H245" s="6"/>
    </row>
    <row r="246" spans="1:8" s="24" customFormat="1" ht="14" customHeight="1">
      <c r="A246" s="105">
        <v>43039</v>
      </c>
      <c r="B246" s="3" t="s">
        <v>1263</v>
      </c>
      <c r="C246" s="3" t="s">
        <v>1260</v>
      </c>
      <c r="D246" s="7">
        <v>42</v>
      </c>
      <c r="E246" s="7"/>
      <c r="F246" s="153" t="s">
        <v>595</v>
      </c>
      <c r="G246" s="5" t="s">
        <v>112</v>
      </c>
      <c r="H246" s="69" t="s">
        <v>1270</v>
      </c>
    </row>
    <row r="247" spans="1:8" s="24" customFormat="1" ht="14" customHeight="1">
      <c r="A247" s="105"/>
      <c r="B247" s="11" t="s">
        <v>1264</v>
      </c>
      <c r="C247" s="11" t="s">
        <v>1254</v>
      </c>
      <c r="D247" s="14"/>
      <c r="E247" s="7">
        <f>+D246</f>
        <v>42</v>
      </c>
      <c r="F247" s="153"/>
      <c r="G247" s="5" t="s">
        <v>112</v>
      </c>
      <c r="H247" s="69"/>
    </row>
    <row r="248" spans="1:8" s="24" customFormat="1" ht="14" customHeight="1">
      <c r="A248" s="105"/>
      <c r="B248" s="3" t="s">
        <v>1265</v>
      </c>
      <c r="C248" s="3" t="s">
        <v>1266</v>
      </c>
      <c r="D248" s="7">
        <v>42</v>
      </c>
      <c r="E248" s="7"/>
      <c r="F248" s="153"/>
      <c r="G248" s="5" t="s">
        <v>112</v>
      </c>
      <c r="H248" s="69"/>
    </row>
    <row r="249" spans="1:8" s="24" customFormat="1" ht="14" customHeight="1">
      <c r="A249" s="105"/>
      <c r="B249" s="11" t="s">
        <v>1268</v>
      </c>
      <c r="C249" s="11" t="s">
        <v>1267</v>
      </c>
      <c r="D249" s="14"/>
      <c r="E249" s="7">
        <f>+D248</f>
        <v>42</v>
      </c>
      <c r="F249" s="153"/>
      <c r="G249" s="5" t="s">
        <v>112</v>
      </c>
      <c r="H249" s="69"/>
    </row>
    <row r="250" spans="1:8" s="24" customFormat="1" ht="14" customHeight="1">
      <c r="A250" s="105"/>
      <c r="B250" s="6"/>
      <c r="C250" s="6" t="s">
        <v>1269</v>
      </c>
      <c r="D250" s="7"/>
      <c r="E250" s="7"/>
      <c r="F250" s="153"/>
      <c r="G250" s="5" t="s">
        <v>24</v>
      </c>
      <c r="H250" s="6"/>
    </row>
    <row r="251" spans="1:8" s="24" customFormat="1" ht="14" customHeight="1">
      <c r="A251" s="105"/>
      <c r="B251" s="6"/>
      <c r="C251" s="6"/>
      <c r="D251" s="7"/>
      <c r="E251" s="7"/>
      <c r="F251" s="153"/>
      <c r="G251" s="5"/>
      <c r="H251" s="6"/>
    </row>
    <row r="252" spans="1:8" ht="15.5">
      <c r="B252" s="11"/>
      <c r="C252" s="118" t="s">
        <v>1272</v>
      </c>
      <c r="D252" s="14"/>
      <c r="E252" s="7"/>
      <c r="F252" s="153"/>
    </row>
    <row r="253" spans="1:8">
      <c r="A253" s="92">
        <v>43100</v>
      </c>
      <c r="B253" s="3" t="s">
        <v>55</v>
      </c>
      <c r="C253" s="3" t="s">
        <v>1273</v>
      </c>
      <c r="D253" s="7">
        <v>1290</v>
      </c>
      <c r="E253" s="7"/>
      <c r="F253" s="153" t="s">
        <v>1274</v>
      </c>
      <c r="G253" s="5" t="s">
        <v>112</v>
      </c>
      <c r="H253" s="69" t="s">
        <v>1278</v>
      </c>
    </row>
    <row r="254" spans="1:8">
      <c r="B254" s="11" t="s">
        <v>1275</v>
      </c>
      <c r="C254" s="11" t="s">
        <v>1277</v>
      </c>
      <c r="D254" s="14"/>
      <c r="E254" s="7">
        <f>+D253</f>
        <v>1290</v>
      </c>
      <c r="F254" s="153"/>
      <c r="G254" s="5" t="s">
        <v>112</v>
      </c>
    </row>
    <row r="255" spans="1:8">
      <c r="B255" s="11"/>
      <c r="C255" s="6" t="s">
        <v>1276</v>
      </c>
      <c r="D255" s="14"/>
      <c r="E255" s="7"/>
      <c r="F255" s="153"/>
    </row>
    <row r="256" spans="1:8">
      <c r="B256" s="11"/>
      <c r="C256" s="6"/>
      <c r="D256" s="14"/>
      <c r="E256" s="7"/>
      <c r="F256" s="153"/>
    </row>
    <row r="257" spans="1:8" ht="14">
      <c r="B257" s="11"/>
      <c r="C257" s="29" t="s">
        <v>1305</v>
      </c>
      <c r="D257" s="14"/>
      <c r="E257" s="7"/>
      <c r="F257" s="153"/>
    </row>
    <row r="258" spans="1:8" ht="17.5" customHeight="1">
      <c r="A258" s="92">
        <v>43100</v>
      </c>
      <c r="B258" s="35" t="s">
        <v>287</v>
      </c>
      <c r="C258" s="9" t="s">
        <v>1171</v>
      </c>
      <c r="D258" s="7">
        <v>2050000</v>
      </c>
      <c r="E258" s="12"/>
      <c r="F258" s="23" t="s">
        <v>1283</v>
      </c>
      <c r="G258" s="5" t="s">
        <v>112</v>
      </c>
      <c r="H258" s="6" t="s">
        <v>1318</v>
      </c>
    </row>
    <row r="259" spans="1:8" ht="17.5" customHeight="1">
      <c r="A259"/>
      <c r="B259" s="11" t="s">
        <v>1124</v>
      </c>
      <c r="C259" s="10" t="s">
        <v>1175</v>
      </c>
      <c r="D259" s="12"/>
      <c r="E259" s="7">
        <f>SUM(D257:D258)</f>
        <v>2050000</v>
      </c>
      <c r="F259" s="23" t="s">
        <v>1284</v>
      </c>
      <c r="G259" s="5" t="s">
        <v>112</v>
      </c>
      <c r="H259"/>
    </row>
    <row r="260" spans="1:8" ht="17.5" customHeight="1">
      <c r="A260"/>
      <c r="B260" s="150"/>
      <c r="C260" s="6" t="s">
        <v>1285</v>
      </c>
      <c r="D260" s="12"/>
      <c r="E260" s="12"/>
      <c r="F260" s="6"/>
      <c r="G260"/>
      <c r="H260"/>
    </row>
    <row r="261" spans="1:8" ht="13.25" customHeight="1">
      <c r="A261"/>
      <c r="B261" s="150"/>
      <c r="C261" s="6"/>
      <c r="D261" s="12"/>
      <c r="E261" s="12"/>
      <c r="F261" s="6"/>
      <c r="G261"/>
      <c r="H261"/>
    </row>
    <row r="262" spans="1:8" ht="17.5" customHeight="1">
      <c r="A262" s="92">
        <v>43100</v>
      </c>
      <c r="B262" s="35" t="s">
        <v>55</v>
      </c>
      <c r="C262" s="9" t="s">
        <v>175</v>
      </c>
      <c r="D262" s="7">
        <v>1317.5</v>
      </c>
      <c r="E262" s="12"/>
      <c r="F262" s="23" t="s">
        <v>1283</v>
      </c>
      <c r="G262" s="5" t="s">
        <v>112</v>
      </c>
      <c r="H262" s="6" t="s">
        <v>1317</v>
      </c>
    </row>
    <row r="263" spans="1:8" ht="17.5" customHeight="1">
      <c r="A263"/>
      <c r="B263" s="11" t="s">
        <v>1287</v>
      </c>
      <c r="C263" s="10" t="s">
        <v>1288</v>
      </c>
      <c r="D263" s="12"/>
      <c r="E263" s="7">
        <f>SUM(D260:D262)</f>
        <v>1317.5</v>
      </c>
      <c r="F263" s="23" t="s">
        <v>1284</v>
      </c>
      <c r="G263" s="5" t="s">
        <v>112</v>
      </c>
      <c r="H263"/>
    </row>
    <row r="264" spans="1:8" ht="17.5" customHeight="1">
      <c r="A264"/>
      <c r="B264" s="150"/>
      <c r="C264" s="6" t="s">
        <v>1286</v>
      </c>
      <c r="D264" s="12"/>
      <c r="E264" s="12"/>
      <c r="F264" s="6"/>
      <c r="G264"/>
      <c r="H264"/>
    </row>
    <row r="265" spans="1:8" ht="14.5" customHeight="1">
      <c r="A265"/>
      <c r="B265" s="150"/>
      <c r="D265" s="12"/>
      <c r="E265" s="12"/>
      <c r="F265" s="6"/>
      <c r="G265"/>
      <c r="H265"/>
    </row>
    <row r="266" spans="1:8" ht="15.5">
      <c r="A266" s="92">
        <v>43100</v>
      </c>
      <c r="B266" s="35" t="s">
        <v>287</v>
      </c>
      <c r="C266" s="9" t="s">
        <v>1306</v>
      </c>
      <c r="D266" s="7">
        <v>277000</v>
      </c>
      <c r="E266" s="7" t="s">
        <v>24</v>
      </c>
      <c r="F266" s="213" t="s">
        <v>1132</v>
      </c>
      <c r="G266" s="5" t="s">
        <v>112</v>
      </c>
      <c r="H266" s="6" t="s">
        <v>1316</v>
      </c>
    </row>
    <row r="267" spans="1:8" ht="15.5">
      <c r="A267" s="5"/>
      <c r="B267" s="33" t="s">
        <v>1108</v>
      </c>
      <c r="C267" s="10" t="s">
        <v>1116</v>
      </c>
      <c r="D267" s="12"/>
      <c r="E267" s="7">
        <f>+D266</f>
        <v>277000</v>
      </c>
      <c r="F267" s="213" t="s">
        <v>872</v>
      </c>
      <c r="G267" s="5" t="s">
        <v>112</v>
      </c>
      <c r="H267" s="23" t="s">
        <v>24</v>
      </c>
    </row>
    <row r="268" spans="1:8">
      <c r="A268" s="5"/>
      <c r="C268" s="6" t="s">
        <v>1295</v>
      </c>
      <c r="D268" s="12"/>
      <c r="E268" s="12"/>
      <c r="F268" s="6"/>
      <c r="G268" s="5" t="s">
        <v>24</v>
      </c>
      <c r="H268" s="27" t="s">
        <v>24</v>
      </c>
    </row>
    <row r="269" spans="1:8">
      <c r="A269" s="5"/>
      <c r="D269" s="12"/>
      <c r="E269" s="12"/>
      <c r="F269" s="6"/>
      <c r="G269" s="5" t="s">
        <v>24</v>
      </c>
      <c r="H269"/>
    </row>
    <row r="270" spans="1:8">
      <c r="A270" s="92">
        <v>43100</v>
      </c>
      <c r="B270" s="35" t="s">
        <v>287</v>
      </c>
      <c r="C270" s="9" t="s">
        <v>1297</v>
      </c>
      <c r="D270" s="7">
        <v>3031000</v>
      </c>
      <c r="E270" s="7" t="s">
        <v>24</v>
      </c>
      <c r="F270" s="23" t="s">
        <v>1301</v>
      </c>
      <c r="G270" s="5" t="s">
        <v>112</v>
      </c>
      <c r="H270" s="6" t="s">
        <v>1315</v>
      </c>
    </row>
    <row r="271" spans="1:8">
      <c r="A271" s="5"/>
      <c r="B271" s="15" t="s">
        <v>1117</v>
      </c>
      <c r="C271" s="10" t="s">
        <v>1296</v>
      </c>
      <c r="D271" s="12"/>
      <c r="E271" s="7">
        <f>+D270</f>
        <v>3031000</v>
      </c>
      <c r="F271" s="23" t="s">
        <v>1300</v>
      </c>
      <c r="G271" s="5" t="s">
        <v>112</v>
      </c>
      <c r="H271"/>
    </row>
    <row r="272" spans="1:8">
      <c r="A272" s="5"/>
      <c r="B272" s="15"/>
      <c r="C272" s="6" t="s">
        <v>1298</v>
      </c>
      <c r="D272" s="12"/>
      <c r="E272" s="7"/>
      <c r="F272" s="6"/>
      <c r="H272"/>
    </row>
    <row r="273" spans="1:8">
      <c r="A273" s="5"/>
      <c r="B273" s="15"/>
      <c r="C273" s="10"/>
      <c r="D273" s="12"/>
      <c r="E273" s="7"/>
      <c r="F273" s="6"/>
      <c r="H273"/>
    </row>
    <row r="274" spans="1:8">
      <c r="A274" s="92">
        <v>43100</v>
      </c>
      <c r="B274" s="35" t="s">
        <v>287</v>
      </c>
      <c r="C274" s="9" t="s">
        <v>1165</v>
      </c>
      <c r="D274" s="7">
        <v>192000</v>
      </c>
      <c r="E274" s="7" t="s">
        <v>24</v>
      </c>
      <c r="F274" s="5" t="s">
        <v>1299</v>
      </c>
      <c r="G274" s="5" t="s">
        <v>112</v>
      </c>
      <c r="H274" s="6" t="s">
        <v>1314</v>
      </c>
    </row>
    <row r="275" spans="1:8">
      <c r="A275" s="5"/>
      <c r="B275" s="33" t="s">
        <v>289</v>
      </c>
      <c r="C275" s="10" t="s">
        <v>1118</v>
      </c>
      <c r="D275" s="12"/>
      <c r="E275" s="7">
        <f>+D274</f>
        <v>192000</v>
      </c>
      <c r="F275" s="23" t="s">
        <v>1300</v>
      </c>
      <c r="G275" s="5" t="s">
        <v>112</v>
      </c>
      <c r="H275" s="5" t="s">
        <v>24</v>
      </c>
    </row>
    <row r="276" spans="1:8">
      <c r="A276" s="5"/>
      <c r="B276" s="33"/>
      <c r="C276" s="6" t="s">
        <v>1302</v>
      </c>
      <c r="D276" s="12"/>
      <c r="E276" s="7"/>
      <c r="F276" s="6"/>
      <c r="H276" s="3" t="s">
        <v>24</v>
      </c>
    </row>
    <row r="277" spans="1:8">
      <c r="A277" s="5"/>
      <c r="B277" s="33"/>
      <c r="C277" s="6"/>
      <c r="D277" s="12"/>
      <c r="E277" s="7"/>
      <c r="F277" s="6"/>
      <c r="H277" s="3"/>
    </row>
    <row r="278" spans="1:8">
      <c r="A278" s="92">
        <v>43100</v>
      </c>
      <c r="B278" s="35" t="s">
        <v>55</v>
      </c>
      <c r="C278" s="9" t="s">
        <v>175</v>
      </c>
      <c r="D278" s="7">
        <v>244679.79</v>
      </c>
      <c r="E278" s="7" t="s">
        <v>24</v>
      </c>
      <c r="F278" s="5" t="s">
        <v>1301</v>
      </c>
      <c r="G278" s="5" t="s">
        <v>112</v>
      </c>
      <c r="H278" s="6" t="s">
        <v>1313</v>
      </c>
    </row>
    <row r="279" spans="1:8">
      <c r="A279" s="5"/>
      <c r="B279" s="33" t="s">
        <v>34</v>
      </c>
      <c r="C279" s="10" t="s">
        <v>1311</v>
      </c>
      <c r="D279" s="12"/>
      <c r="E279" s="7">
        <f>+D278</f>
        <v>244679.79</v>
      </c>
      <c r="F279" s="23" t="s">
        <v>1308</v>
      </c>
      <c r="G279" s="5" t="s">
        <v>112</v>
      </c>
      <c r="H279" s="5" t="s">
        <v>24</v>
      </c>
    </row>
    <row r="280" spans="1:8">
      <c r="A280" s="5"/>
      <c r="B280" s="33"/>
      <c r="C280" s="6" t="s">
        <v>1309</v>
      </c>
      <c r="D280" s="12"/>
      <c r="E280" s="7"/>
      <c r="F280" s="6"/>
      <c r="H280" s="3" t="s">
        <v>24</v>
      </c>
    </row>
    <row r="281" spans="1:8">
      <c r="A281" s="5"/>
      <c r="B281" s="15"/>
      <c r="C281" s="10"/>
      <c r="D281" s="12"/>
      <c r="E281" s="7"/>
      <c r="F281" s="6"/>
      <c r="H281"/>
    </row>
    <row r="282" spans="1:8">
      <c r="A282" s="92">
        <v>43100</v>
      </c>
      <c r="B282" s="35" t="s">
        <v>1120</v>
      </c>
      <c r="C282" s="9" t="s">
        <v>1310</v>
      </c>
      <c r="D282" s="7">
        <v>3031000</v>
      </c>
      <c r="E282" s="7" t="s">
        <v>24</v>
      </c>
      <c r="F282" s="23" t="s">
        <v>1164</v>
      </c>
      <c r="G282" s="5" t="s">
        <v>112</v>
      </c>
      <c r="H282" s="6" t="s">
        <v>1312</v>
      </c>
    </row>
    <row r="283" spans="1:8" ht="14">
      <c r="A283" s="5"/>
      <c r="B283" s="11" t="s">
        <v>1121</v>
      </c>
      <c r="C283" s="11" t="s">
        <v>1307</v>
      </c>
      <c r="D283" s="12"/>
      <c r="E283" s="7">
        <f>+D282</f>
        <v>3031000</v>
      </c>
      <c r="F283" s="128" t="s">
        <v>1122</v>
      </c>
      <c r="G283" s="5" t="s">
        <v>112</v>
      </c>
      <c r="H283"/>
    </row>
    <row r="284" spans="1:8" ht="14">
      <c r="A284" s="5"/>
      <c r="B284" s="11"/>
      <c r="C284" s="8" t="s">
        <v>1303</v>
      </c>
      <c r="D284" s="12"/>
      <c r="E284" s="7"/>
      <c r="F284" s="128" t="s">
        <v>1123</v>
      </c>
      <c r="H284"/>
    </row>
    <row r="285" spans="1:8" ht="14">
      <c r="A285" s="5"/>
      <c r="B285" s="11"/>
      <c r="C285" s="8"/>
      <c r="D285" s="12"/>
      <c r="E285" s="7"/>
      <c r="F285" s="128"/>
      <c r="H285"/>
    </row>
    <row r="286" spans="1:8" ht="15.5">
      <c r="A286" s="56"/>
      <c r="B286" s="15"/>
      <c r="C286" s="64" t="s">
        <v>999</v>
      </c>
      <c r="D286" s="14"/>
      <c r="E286" s="14"/>
    </row>
    <row r="287" spans="1:8">
      <c r="A287" s="105">
        <v>43100</v>
      </c>
      <c r="B287" t="s">
        <v>1000</v>
      </c>
      <c r="C287" t="s">
        <v>1320</v>
      </c>
      <c r="D287" s="12">
        <v>84654.5</v>
      </c>
      <c r="E287" s="12"/>
      <c r="F287" s="86" t="s">
        <v>1321</v>
      </c>
      <c r="G287" s="5" t="s">
        <v>112</v>
      </c>
      <c r="H287" s="6" t="s">
        <v>1323</v>
      </c>
    </row>
    <row r="288" spans="1:8">
      <c r="A288" s="105" t="s">
        <v>24</v>
      </c>
      <c r="B288" s="15" t="s">
        <v>284</v>
      </c>
      <c r="C288" s="15" t="s">
        <v>697</v>
      </c>
      <c r="D288" s="12"/>
      <c r="E288" s="12">
        <f>+D287</f>
        <v>84654.5</v>
      </c>
      <c r="F288" s="86" t="s">
        <v>1322</v>
      </c>
      <c r="G288" s="5" t="s">
        <v>112</v>
      </c>
      <c r="H288" s="6" t="s">
        <v>24</v>
      </c>
    </row>
    <row r="289" spans="1:8">
      <c r="A289" s="105"/>
      <c r="C289" s="8" t="s">
        <v>1002</v>
      </c>
      <c r="D289" s="12"/>
      <c r="E289" s="12"/>
      <c r="F289" s="86"/>
      <c r="G289" s="5" t="s">
        <v>24</v>
      </c>
      <c r="H289" s="6" t="s">
        <v>24</v>
      </c>
    </row>
    <row r="290" spans="1:8">
      <c r="A290" s="105"/>
      <c r="D290" s="12"/>
      <c r="E290" s="12"/>
      <c r="F290" s="86"/>
      <c r="G290" s="5" t="s">
        <v>24</v>
      </c>
      <c r="H290" s="6"/>
    </row>
    <row r="291" spans="1:8">
      <c r="A291" s="105">
        <v>43100</v>
      </c>
      <c r="B291" t="s">
        <v>284</v>
      </c>
      <c r="C291" t="s">
        <v>285</v>
      </c>
      <c r="D291" s="12">
        <f>SUM(E292:E293)</f>
        <v>81199.62</v>
      </c>
      <c r="E291" s="12" t="s">
        <v>24</v>
      </c>
      <c r="F291" s="86" t="s">
        <v>1321</v>
      </c>
      <c r="G291" s="5" t="s">
        <v>112</v>
      </c>
      <c r="H291" s="6" t="s">
        <v>1324</v>
      </c>
    </row>
    <row r="292" spans="1:8">
      <c r="A292" s="105" t="s">
        <v>24</v>
      </c>
      <c r="B292" s="15" t="s">
        <v>698</v>
      </c>
      <c r="C292" s="15" t="s">
        <v>700</v>
      </c>
      <c r="D292" s="12"/>
      <c r="E292" s="12">
        <v>1786</v>
      </c>
      <c r="F292" s="86" t="s">
        <v>1322</v>
      </c>
      <c r="G292" s="5" t="s">
        <v>112</v>
      </c>
      <c r="H292" s="6" t="s">
        <v>24</v>
      </c>
    </row>
    <row r="293" spans="1:8">
      <c r="A293" s="105" t="s">
        <v>24</v>
      </c>
      <c r="B293" s="15" t="s">
        <v>1000</v>
      </c>
      <c r="C293" s="15" t="s">
        <v>700</v>
      </c>
      <c r="D293" s="12"/>
      <c r="E293" s="12">
        <v>79413.62</v>
      </c>
      <c r="F293" s="86" t="s">
        <v>24</v>
      </c>
      <c r="G293" s="5" t="s">
        <v>112</v>
      </c>
      <c r="H293" s="6" t="s">
        <v>24</v>
      </c>
    </row>
    <row r="294" spans="1:8">
      <c r="A294" s="105"/>
      <c r="C294" s="6" t="s">
        <v>1001</v>
      </c>
      <c r="D294"/>
      <c r="E294"/>
      <c r="F294" s="39"/>
      <c r="G294"/>
    </row>
    <row r="296" spans="1:8" ht="15.5">
      <c r="A296" s="56"/>
      <c r="B296" s="15"/>
      <c r="C296" s="64" t="s">
        <v>1330</v>
      </c>
      <c r="D296" s="14"/>
      <c r="E296" s="14"/>
    </row>
    <row r="297" spans="1:8">
      <c r="A297" s="105">
        <v>42928</v>
      </c>
      <c r="B297" t="s">
        <v>1325</v>
      </c>
      <c r="C297" t="s">
        <v>1326</v>
      </c>
      <c r="D297" s="12">
        <v>802.37</v>
      </c>
      <c r="E297" s="12"/>
      <c r="F297" s="86" t="s">
        <v>1271</v>
      </c>
      <c r="G297" s="5" t="s">
        <v>112</v>
      </c>
      <c r="H297" s="6" t="s">
        <v>1331</v>
      </c>
    </row>
    <row r="298" spans="1:8">
      <c r="A298" s="105" t="s">
        <v>24</v>
      </c>
      <c r="B298" s="15" t="s">
        <v>1327</v>
      </c>
      <c r="C298" s="15" t="s">
        <v>1328</v>
      </c>
      <c r="D298" s="12"/>
      <c r="E298" s="12">
        <f>+D297</f>
        <v>802.37</v>
      </c>
      <c r="F298" s="86" t="s">
        <v>24</v>
      </c>
      <c r="G298" s="5" t="s">
        <v>112</v>
      </c>
      <c r="H298" s="6" t="s">
        <v>24</v>
      </c>
    </row>
    <row r="299" spans="1:8">
      <c r="A299" s="105"/>
      <c r="C299" s="8" t="s">
        <v>1329</v>
      </c>
      <c r="D299" s="12"/>
      <c r="E299" s="12"/>
      <c r="F299" s="86"/>
      <c r="G299" s="5" t="s">
        <v>24</v>
      </c>
      <c r="H299" s="6" t="s">
        <v>24</v>
      </c>
    </row>
    <row r="300" spans="1:8" ht="14">
      <c r="C300" s="8"/>
      <c r="D300" s="14"/>
      <c r="E300" s="14"/>
      <c r="G300" s="29"/>
    </row>
    <row r="301" spans="1:8">
      <c r="A301" s="105">
        <v>42956</v>
      </c>
      <c r="B301" t="s">
        <v>1325</v>
      </c>
      <c r="C301" t="s">
        <v>1326</v>
      </c>
      <c r="D301" s="12">
        <v>939.36</v>
      </c>
      <c r="E301" s="12"/>
      <c r="F301" s="86" t="s">
        <v>1271</v>
      </c>
      <c r="G301" s="5" t="s">
        <v>112</v>
      </c>
      <c r="H301" s="6" t="s">
        <v>1332</v>
      </c>
    </row>
    <row r="302" spans="1:8">
      <c r="A302" s="105" t="s">
        <v>24</v>
      </c>
      <c r="B302" s="15" t="s">
        <v>1327</v>
      </c>
      <c r="C302" s="15" t="s">
        <v>1328</v>
      </c>
      <c r="D302" s="12"/>
      <c r="E302" s="12">
        <f>+D301</f>
        <v>939.36</v>
      </c>
      <c r="F302" s="86" t="s">
        <v>24</v>
      </c>
      <c r="G302" s="5" t="s">
        <v>112</v>
      </c>
      <c r="H302" s="6" t="s">
        <v>24</v>
      </c>
    </row>
    <row r="303" spans="1:8">
      <c r="A303" s="105"/>
      <c r="C303" s="8" t="s">
        <v>1329</v>
      </c>
      <c r="D303" s="12"/>
      <c r="E303" s="12"/>
      <c r="F303" s="86"/>
      <c r="G303" s="5" t="s">
        <v>24</v>
      </c>
      <c r="H303" s="6" t="s">
        <v>24</v>
      </c>
    </row>
    <row r="304" spans="1:8" ht="14">
      <c r="C304" s="8"/>
      <c r="D304" s="14"/>
      <c r="E304" s="14"/>
      <c r="G304" s="29"/>
    </row>
    <row r="305" spans="1:8" ht="15.5">
      <c r="A305" s="56"/>
      <c r="B305" s="15"/>
      <c r="C305" s="64" t="s">
        <v>1336</v>
      </c>
      <c r="D305" s="14"/>
      <c r="E305" s="14"/>
    </row>
    <row r="306" spans="1:8">
      <c r="A306" s="105">
        <v>43103</v>
      </c>
      <c r="B306" t="s">
        <v>1000</v>
      </c>
      <c r="C306" t="s">
        <v>1320</v>
      </c>
      <c r="D306" s="12">
        <f>384+204.14</f>
        <v>588.14</v>
      </c>
      <c r="E306" s="12"/>
      <c r="F306" s="86" t="s">
        <v>1333</v>
      </c>
      <c r="G306" s="5" t="s">
        <v>112</v>
      </c>
      <c r="H306" s="6" t="s">
        <v>1339</v>
      </c>
    </row>
    <row r="307" spans="1:8">
      <c r="A307" s="105" t="s">
        <v>24</v>
      </c>
      <c r="B307" s="15" t="s">
        <v>284</v>
      </c>
      <c r="C307" s="15" t="s">
        <v>697</v>
      </c>
      <c r="D307" s="12"/>
      <c r="E307" s="12">
        <f>+D306</f>
        <v>588.14</v>
      </c>
      <c r="F307" s="86" t="s">
        <v>1334</v>
      </c>
      <c r="G307" s="5" t="s">
        <v>112</v>
      </c>
      <c r="H307" s="6" t="s">
        <v>24</v>
      </c>
    </row>
    <row r="308" spans="1:8">
      <c r="A308" s="105"/>
      <c r="C308" s="8" t="s">
        <v>1335</v>
      </c>
      <c r="D308" s="12"/>
      <c r="E308" s="12"/>
      <c r="F308" s="86"/>
      <c r="G308" s="5" t="s">
        <v>24</v>
      </c>
      <c r="H308" s="6" t="s">
        <v>24</v>
      </c>
    </row>
    <row r="309" spans="1:8">
      <c r="A309" s="105"/>
      <c r="C309" s="8"/>
      <c r="D309" s="12"/>
      <c r="E309" s="12"/>
      <c r="F309" s="86"/>
      <c r="H309" s="6"/>
    </row>
    <row r="310" spans="1:8">
      <c r="A310" s="105">
        <v>43124</v>
      </c>
      <c r="B310" t="s">
        <v>1000</v>
      </c>
      <c r="C310" t="s">
        <v>1320</v>
      </c>
      <c r="D310" s="12">
        <v>7260.14</v>
      </c>
      <c r="E310" s="12"/>
      <c r="F310" s="86" t="s">
        <v>1333</v>
      </c>
      <c r="G310" s="5" t="s">
        <v>112</v>
      </c>
      <c r="H310" s="6" t="s">
        <v>1340</v>
      </c>
    </row>
    <row r="311" spans="1:8">
      <c r="A311" s="105" t="s">
        <v>24</v>
      </c>
      <c r="B311" s="15" t="s">
        <v>284</v>
      </c>
      <c r="C311" s="15" t="s">
        <v>697</v>
      </c>
      <c r="D311" s="12"/>
      <c r="E311" s="12">
        <f>+D310</f>
        <v>7260.14</v>
      </c>
      <c r="F311" s="86" t="s">
        <v>1334</v>
      </c>
      <c r="G311" s="5" t="s">
        <v>112</v>
      </c>
      <c r="H311" s="6" t="s">
        <v>24</v>
      </c>
    </row>
    <row r="312" spans="1:8">
      <c r="A312" s="105"/>
      <c r="C312" s="8" t="s">
        <v>1338</v>
      </c>
      <c r="D312" s="12"/>
      <c r="E312" s="12"/>
      <c r="F312" s="86"/>
      <c r="G312" s="5" t="s">
        <v>24</v>
      </c>
      <c r="H312" s="6" t="s">
        <v>24</v>
      </c>
    </row>
    <row r="313" spans="1:8">
      <c r="A313" s="105"/>
      <c r="C313" s="8"/>
      <c r="D313" s="12"/>
      <c r="E313" s="12"/>
      <c r="F313" s="86"/>
      <c r="H313" s="6"/>
    </row>
    <row r="314" spans="1:8" ht="15.5">
      <c r="A314" s="105"/>
      <c r="C314" s="64" t="s">
        <v>1366</v>
      </c>
      <c r="D314" s="12"/>
      <c r="E314" s="12"/>
      <c r="F314" s="86"/>
      <c r="H314" s="6"/>
    </row>
    <row r="315" spans="1:8">
      <c r="A315" s="105">
        <v>43138</v>
      </c>
      <c r="B315" t="s">
        <v>1000</v>
      </c>
      <c r="C315" t="s">
        <v>1320</v>
      </c>
      <c r="D315" s="12">
        <v>10344.56</v>
      </c>
      <c r="E315" s="12"/>
      <c r="F315" s="86" t="s">
        <v>1333</v>
      </c>
      <c r="G315" s="5" t="s">
        <v>112</v>
      </c>
      <c r="H315" s="6" t="s">
        <v>1341</v>
      </c>
    </row>
    <row r="316" spans="1:8">
      <c r="A316" s="105" t="s">
        <v>24</v>
      </c>
      <c r="B316" s="15" t="s">
        <v>284</v>
      </c>
      <c r="C316" s="15" t="s">
        <v>697</v>
      </c>
      <c r="D316" s="12"/>
      <c r="E316" s="12">
        <f>+D315</f>
        <v>10344.56</v>
      </c>
      <c r="F316" s="86" t="s">
        <v>1334</v>
      </c>
      <c r="G316" s="5" t="s">
        <v>112</v>
      </c>
      <c r="H316" s="6" t="s">
        <v>24</v>
      </c>
    </row>
    <row r="317" spans="1:8">
      <c r="A317" s="105"/>
      <c r="C317" s="8" t="s">
        <v>1337</v>
      </c>
      <c r="D317" s="12"/>
      <c r="E317" s="12"/>
      <c r="F317" s="86"/>
      <c r="G317" s="5" t="s">
        <v>24</v>
      </c>
      <c r="H317" s="6" t="s">
        <v>24</v>
      </c>
    </row>
    <row r="318" spans="1:8">
      <c r="A318" s="105"/>
      <c r="C318" s="174" t="s">
        <v>1342</v>
      </c>
      <c r="D318" s="12"/>
      <c r="E318" s="12"/>
      <c r="F318" s="86"/>
      <c r="H318" s="6"/>
    </row>
    <row r="319" spans="1:8">
      <c r="A319" s="105"/>
      <c r="C319" s="8"/>
      <c r="D319" s="12"/>
      <c r="E319" s="12"/>
      <c r="F319" s="86"/>
      <c r="H319" s="6"/>
    </row>
    <row r="320" spans="1:8">
      <c r="A320" s="105">
        <v>43100</v>
      </c>
      <c r="B320" s="3" t="s">
        <v>55</v>
      </c>
      <c r="C320" s="3" t="s">
        <v>175</v>
      </c>
      <c r="D320" s="12">
        <v>0.01</v>
      </c>
      <c r="E320" s="12"/>
      <c r="F320" s="86" t="s">
        <v>1343</v>
      </c>
      <c r="G320" s="5" t="s">
        <v>112</v>
      </c>
      <c r="H320" s="6" t="s">
        <v>1348</v>
      </c>
    </row>
    <row r="321" spans="1:8">
      <c r="A321" s="105" t="s">
        <v>24</v>
      </c>
      <c r="B321" s="11" t="s">
        <v>282</v>
      </c>
      <c r="C321" s="11" t="s">
        <v>1151</v>
      </c>
      <c r="D321" s="12"/>
      <c r="E321" s="12">
        <f>+D320</f>
        <v>0.01</v>
      </c>
      <c r="F321" s="86" t="s">
        <v>1344</v>
      </c>
      <c r="G321" s="5" t="s">
        <v>112</v>
      </c>
      <c r="H321" s="6" t="s">
        <v>24</v>
      </c>
    </row>
    <row r="322" spans="1:8">
      <c r="A322" s="105"/>
      <c r="B322" s="9" t="s">
        <v>1345</v>
      </c>
      <c r="C322" s="9" t="s">
        <v>1346</v>
      </c>
      <c r="D322" s="12">
        <v>0.01</v>
      </c>
      <c r="E322" s="12"/>
      <c r="F322" s="86"/>
      <c r="H322" s="6"/>
    </row>
    <row r="323" spans="1:8">
      <c r="A323" s="105"/>
      <c r="B323" s="11" t="s">
        <v>489</v>
      </c>
      <c r="C323" s="11" t="s">
        <v>945</v>
      </c>
      <c r="D323" s="12"/>
      <c r="E323" s="12">
        <f>+D322</f>
        <v>0.01</v>
      </c>
      <c r="F323" s="86"/>
      <c r="H323" s="6"/>
    </row>
    <row r="324" spans="1:8">
      <c r="A324" s="105"/>
      <c r="C324" s="8" t="s">
        <v>1347</v>
      </c>
      <c r="D324" s="12"/>
      <c r="E324" s="12"/>
      <c r="F324" s="86"/>
      <c r="G324" s="5" t="s">
        <v>24</v>
      </c>
      <c r="H324" s="6" t="s">
        <v>24</v>
      </c>
    </row>
    <row r="325" spans="1:8">
      <c r="A325" s="105"/>
      <c r="C325" s="8"/>
      <c r="D325" s="12"/>
      <c r="E325" s="12"/>
      <c r="F325" s="86"/>
      <c r="H325" s="6"/>
    </row>
    <row r="326" spans="1:8" ht="13.5" customHeight="1">
      <c r="B326" s="33"/>
      <c r="C326" s="29" t="s">
        <v>1349</v>
      </c>
      <c r="D326" s="7"/>
      <c r="E326" s="7"/>
      <c r="F326" s="39"/>
    </row>
    <row r="327" spans="1:8" ht="13.5" customHeight="1">
      <c r="A327" s="92">
        <v>43082</v>
      </c>
      <c r="B327" s="35" t="s">
        <v>1350</v>
      </c>
      <c r="C327" s="32" t="s">
        <v>1354</v>
      </c>
      <c r="D327" s="7">
        <v>145.32</v>
      </c>
      <c r="E327" s="7" t="s">
        <v>24</v>
      </c>
      <c r="F327" s="39" t="s">
        <v>1352</v>
      </c>
      <c r="G327" s="5" t="s">
        <v>112</v>
      </c>
      <c r="H327" s="69" t="s">
        <v>1364</v>
      </c>
    </row>
    <row r="328" spans="1:8" ht="13.5" customHeight="1">
      <c r="B328" s="33" t="s">
        <v>186</v>
      </c>
      <c r="C328" s="34" t="s">
        <v>196</v>
      </c>
      <c r="D328" s="7" t="s">
        <v>24</v>
      </c>
      <c r="E328" s="7">
        <f>+D327</f>
        <v>145.32</v>
      </c>
      <c r="F328" s="39" t="s">
        <v>24</v>
      </c>
      <c r="G328" s="5" t="s">
        <v>112</v>
      </c>
      <c r="H328" s="69" t="s">
        <v>24</v>
      </c>
    </row>
    <row r="329" spans="1:8" ht="13.5" customHeight="1">
      <c r="B329" s="33"/>
      <c r="C329" s="36" t="s">
        <v>1353</v>
      </c>
      <c r="D329" s="7"/>
      <c r="E329" s="7"/>
      <c r="F329" s="39"/>
    </row>
    <row r="330" spans="1:8">
      <c r="A330" s="105"/>
      <c r="C330" s="8"/>
      <c r="D330" s="12"/>
      <c r="E330" s="12"/>
      <c r="F330" s="86"/>
      <c r="H330" s="6"/>
    </row>
    <row r="331" spans="1:8" ht="15.5">
      <c r="C331" s="13" t="s">
        <v>1356</v>
      </c>
      <c r="D331" s="12"/>
      <c r="E331" s="12"/>
      <c r="F331" s="82"/>
      <c r="G331" s="12"/>
      <c r="H331" s="6"/>
    </row>
    <row r="332" spans="1:8">
      <c r="A332" s="92">
        <v>43131</v>
      </c>
      <c r="B332" s="9" t="s">
        <v>1140</v>
      </c>
      <c r="C332" s="9" t="s">
        <v>1357</v>
      </c>
      <c r="D332" s="7">
        <v>13067.29</v>
      </c>
      <c r="E332" s="7"/>
      <c r="F332" s="86" t="s">
        <v>877</v>
      </c>
      <c r="G332" s="5" t="s">
        <v>112</v>
      </c>
      <c r="H332" s="69" t="s">
        <v>1365</v>
      </c>
    </row>
    <row r="333" spans="1:8">
      <c r="A333" s="92" t="s">
        <v>24</v>
      </c>
      <c r="B333" s="11" t="s">
        <v>1006</v>
      </c>
      <c r="C333" s="11" t="s">
        <v>1017</v>
      </c>
      <c r="D333" s="7"/>
      <c r="E333" s="7">
        <f>+D332</f>
        <v>13067.29</v>
      </c>
      <c r="G333" s="5" t="s">
        <v>112</v>
      </c>
      <c r="H333" s="6" t="s">
        <v>24</v>
      </c>
    </row>
    <row r="334" spans="1:8">
      <c r="A334" s="105"/>
      <c r="C334" s="6" t="s">
        <v>1369</v>
      </c>
      <c r="D334" s="7"/>
      <c r="E334" s="7"/>
      <c r="F334" s="86"/>
      <c r="G334" s="12"/>
      <c r="H334" s="6"/>
    </row>
    <row r="335" spans="1:8">
      <c r="A335" s="105"/>
      <c r="C335" s="6"/>
      <c r="D335" s="7"/>
      <c r="E335" s="7"/>
      <c r="F335" s="86"/>
      <c r="G335" s="12"/>
      <c r="H335" s="6"/>
    </row>
    <row r="336" spans="1:8" ht="15.5">
      <c r="C336" s="13" t="s">
        <v>1370</v>
      </c>
      <c r="D336" s="12"/>
      <c r="E336" s="12"/>
      <c r="F336" s="82"/>
      <c r="G336" s="12"/>
      <c r="H336" s="6"/>
    </row>
    <row r="337" spans="1:8">
      <c r="A337" s="92">
        <v>43131</v>
      </c>
      <c r="B337" s="9" t="s">
        <v>55</v>
      </c>
      <c r="C337" s="9" t="s">
        <v>175</v>
      </c>
      <c r="D337" s="7">
        <v>11.33</v>
      </c>
      <c r="E337" s="7"/>
      <c r="F337" s="86" t="s">
        <v>1371</v>
      </c>
      <c r="G337" s="5" t="s">
        <v>112</v>
      </c>
      <c r="H337" s="69" t="s">
        <v>1375</v>
      </c>
    </row>
    <row r="338" spans="1:8">
      <c r="A338" s="92" t="s">
        <v>24</v>
      </c>
      <c r="B338" s="11" t="s">
        <v>1372</v>
      </c>
      <c r="C338" s="11" t="s">
        <v>1373</v>
      </c>
      <c r="D338" s="7"/>
      <c r="E338" s="7">
        <f>+D337</f>
        <v>11.33</v>
      </c>
      <c r="G338" s="5" t="s">
        <v>112</v>
      </c>
      <c r="H338" s="6" t="s">
        <v>24</v>
      </c>
    </row>
    <row r="339" spans="1:8">
      <c r="A339" s="105"/>
      <c r="C339" s="6" t="s">
        <v>1374</v>
      </c>
      <c r="D339" s="7"/>
      <c r="E339" s="7"/>
      <c r="F339" s="86"/>
      <c r="G339" s="12"/>
      <c r="H339" s="6"/>
    </row>
    <row r="340" spans="1:8">
      <c r="A340" s="105"/>
      <c r="C340" s="6"/>
      <c r="D340" s="7"/>
      <c r="E340" s="7"/>
      <c r="F340" s="86"/>
      <c r="G340" s="12"/>
      <c r="H340" s="6"/>
    </row>
    <row r="341" spans="1:8" ht="15.5">
      <c r="C341" s="13" t="s">
        <v>1376</v>
      </c>
      <c r="D341" s="12"/>
      <c r="E341" s="12"/>
      <c r="F341" s="82"/>
      <c r="G341" s="12"/>
      <c r="H341" s="6"/>
    </row>
    <row r="342" spans="1:8">
      <c r="A342" s="92">
        <v>43131</v>
      </c>
      <c r="B342" s="9" t="s">
        <v>1380</v>
      </c>
      <c r="C342" s="9" t="s">
        <v>1382</v>
      </c>
      <c r="D342" s="7">
        <v>334</v>
      </c>
      <c r="E342" s="7"/>
      <c r="F342" s="86" t="s">
        <v>1377</v>
      </c>
      <c r="G342" s="5" t="s">
        <v>112</v>
      </c>
      <c r="H342" s="69" t="s">
        <v>1379</v>
      </c>
    </row>
    <row r="343" spans="1:8">
      <c r="A343" s="92" t="s">
        <v>24</v>
      </c>
      <c r="B343" s="11" t="s">
        <v>93</v>
      </c>
      <c r="C343" s="11" t="s">
        <v>650</v>
      </c>
      <c r="D343" s="7"/>
      <c r="E343" s="7">
        <f>+D342</f>
        <v>334</v>
      </c>
      <c r="F343" s="46" t="s">
        <v>1378</v>
      </c>
      <c r="G343" s="5" t="s">
        <v>112</v>
      </c>
      <c r="H343" s="6" t="s">
        <v>24</v>
      </c>
    </row>
    <row r="344" spans="1:8">
      <c r="A344" s="105"/>
      <c r="C344" s="6" t="s">
        <v>1381</v>
      </c>
      <c r="D344" s="7"/>
      <c r="E344" s="7"/>
      <c r="F344" s="86"/>
      <c r="G344" s="12"/>
      <c r="H344" s="6"/>
    </row>
    <row r="345" spans="1:8">
      <c r="A345" s="105"/>
      <c r="C345" s="6"/>
      <c r="D345" s="7"/>
      <c r="E345" s="7"/>
      <c r="F345" s="86"/>
      <c r="G345" s="12"/>
      <c r="H345" s="6"/>
    </row>
    <row r="346" spans="1:8" ht="15.5">
      <c r="A346" s="105"/>
      <c r="C346" s="64" t="s">
        <v>1366</v>
      </c>
      <c r="D346" s="12"/>
      <c r="E346" s="12"/>
      <c r="F346" s="86"/>
      <c r="H346" s="6"/>
    </row>
    <row r="347" spans="1:8">
      <c r="A347" s="105">
        <v>43152</v>
      </c>
      <c r="B347" t="s">
        <v>1000</v>
      </c>
      <c r="C347" t="s">
        <v>1320</v>
      </c>
      <c r="D347" s="12">
        <v>9396.14</v>
      </c>
      <c r="E347" s="12"/>
      <c r="F347" s="86" t="s">
        <v>1367</v>
      </c>
      <c r="G347" s="5" t="s">
        <v>112</v>
      </c>
      <c r="H347" s="6" t="s">
        <v>1384</v>
      </c>
    </row>
    <row r="348" spans="1:8">
      <c r="A348" s="105" t="s">
        <v>24</v>
      </c>
      <c r="B348" s="15" t="s">
        <v>284</v>
      </c>
      <c r="C348" s="15" t="s">
        <v>697</v>
      </c>
      <c r="D348" s="12"/>
      <c r="E348" s="12">
        <f>+D347</f>
        <v>9396.14</v>
      </c>
      <c r="F348" s="86" t="s">
        <v>24</v>
      </c>
      <c r="G348" s="5" t="s">
        <v>112</v>
      </c>
      <c r="H348" s="6" t="s">
        <v>24</v>
      </c>
    </row>
    <row r="349" spans="1:8">
      <c r="A349" s="105"/>
      <c r="C349" s="8" t="s">
        <v>1368</v>
      </c>
      <c r="D349" s="12"/>
      <c r="E349" s="12"/>
      <c r="F349" s="86"/>
      <c r="G349" s="5" t="s">
        <v>24</v>
      </c>
      <c r="H349" s="6" t="s">
        <v>24</v>
      </c>
    </row>
    <row r="350" spans="1:8" ht="11.5" customHeight="1">
      <c r="A350" s="105"/>
      <c r="C350" s="174" t="s">
        <v>1383</v>
      </c>
      <c r="D350" s="12"/>
      <c r="E350" s="12"/>
      <c r="F350" s="86"/>
      <c r="H350" s="6"/>
    </row>
    <row r="351" spans="1:8" ht="11" customHeight="1">
      <c r="A351" s="105"/>
      <c r="D351" s="7"/>
      <c r="E351" s="7"/>
      <c r="F351" s="86"/>
      <c r="G351" s="12"/>
      <c r="H351" s="6"/>
    </row>
    <row r="352" spans="1:8" ht="14">
      <c r="B352" s="6"/>
      <c r="C352" s="29" t="s">
        <v>137</v>
      </c>
      <c r="D352" s="14"/>
      <c r="E352" s="14"/>
      <c r="G352" s="5" t="s">
        <v>24</v>
      </c>
    </row>
    <row r="353" spans="1:8">
      <c r="A353" s="92">
        <v>43154</v>
      </c>
      <c r="B353" s="9" t="s">
        <v>1358</v>
      </c>
      <c r="C353" s="3" t="s">
        <v>1359</v>
      </c>
      <c r="D353" s="14">
        <v>1127777.7</v>
      </c>
      <c r="E353" s="14"/>
      <c r="F353" s="46" t="s">
        <v>1361</v>
      </c>
      <c r="G353" s="5" t="s">
        <v>112</v>
      </c>
      <c r="H353" s="69" t="s">
        <v>1385</v>
      </c>
    </row>
    <row r="354" spans="1:8">
      <c r="B354" s="15" t="s">
        <v>110</v>
      </c>
      <c r="C354" t="s">
        <v>54</v>
      </c>
      <c r="D354" s="14"/>
      <c r="E354" s="14">
        <f>SUM(D353:D353)</f>
        <v>1127777.7</v>
      </c>
      <c r="G354" s="5" t="s">
        <v>112</v>
      </c>
    </row>
    <row r="355" spans="1:8">
      <c r="C355" s="6" t="s">
        <v>1360</v>
      </c>
      <c r="D355" s="14"/>
      <c r="E355" s="14"/>
      <c r="G355" s="5" t="s">
        <v>24</v>
      </c>
    </row>
    <row r="356" spans="1:8">
      <c r="C356" s="6"/>
      <c r="D356" s="14"/>
      <c r="E356" s="14"/>
    </row>
    <row r="357" spans="1:8">
      <c r="A357" s="92">
        <v>43154</v>
      </c>
      <c r="B357" s="9" t="s">
        <v>688</v>
      </c>
      <c r="C357" s="3" t="s">
        <v>1010</v>
      </c>
      <c r="D357" s="14">
        <v>9178.39</v>
      </c>
      <c r="E357" s="14"/>
      <c r="F357" s="46" t="s">
        <v>1362</v>
      </c>
      <c r="G357" s="5" t="s">
        <v>112</v>
      </c>
      <c r="H357" s="69" t="s">
        <v>1386</v>
      </c>
    </row>
    <row r="358" spans="1:8">
      <c r="B358" s="15" t="s">
        <v>110</v>
      </c>
      <c r="C358" t="s">
        <v>54</v>
      </c>
      <c r="D358" s="14"/>
      <c r="E358" s="14">
        <f>SUM(D357:D357)</f>
        <v>9178.39</v>
      </c>
      <c r="G358" s="5" t="s">
        <v>112</v>
      </c>
    </row>
    <row r="359" spans="1:8">
      <c r="C359" s="6" t="s">
        <v>1363</v>
      </c>
      <c r="D359" s="14"/>
      <c r="E359" s="14"/>
      <c r="G359" s="5" t="s">
        <v>24</v>
      </c>
    </row>
    <row r="360" spans="1:8">
      <c r="C360" s="6"/>
      <c r="D360" s="14"/>
      <c r="E360" s="14"/>
    </row>
    <row r="361" spans="1:8" ht="13.25" customHeight="1">
      <c r="A361" s="92">
        <v>43039</v>
      </c>
      <c r="B361" s="9" t="s">
        <v>44</v>
      </c>
      <c r="C361" s="9" t="s">
        <v>45</v>
      </c>
      <c r="D361" s="7">
        <v>6662.89</v>
      </c>
      <c r="E361" s="7"/>
      <c r="F361" s="39" t="s">
        <v>1150</v>
      </c>
      <c r="G361" s="29" t="s">
        <v>112</v>
      </c>
      <c r="H361" s="69" t="s">
        <v>1390</v>
      </c>
    </row>
    <row r="362" spans="1:8" ht="13.25" customHeight="1">
      <c r="B362" s="11" t="s">
        <v>46</v>
      </c>
      <c r="C362" s="11" t="s">
        <v>33</v>
      </c>
      <c r="D362" s="7"/>
      <c r="E362" s="7">
        <f>+D361</f>
        <v>6662.89</v>
      </c>
      <c r="F362" s="39"/>
      <c r="G362" s="29" t="s">
        <v>112</v>
      </c>
    </row>
    <row r="363" spans="1:8" ht="13.25" customHeight="1">
      <c r="B363" s="3"/>
      <c r="C363" s="8" t="s">
        <v>1387</v>
      </c>
      <c r="D363" s="7"/>
      <c r="E363" s="7"/>
      <c r="F363" s="39"/>
    </row>
    <row r="364" spans="1:8" ht="13.25" customHeight="1">
      <c r="B364" s="3"/>
      <c r="C364" s="8"/>
      <c r="D364" s="7"/>
      <c r="E364" s="7"/>
      <c r="F364" s="39"/>
    </row>
    <row r="365" spans="1:8" ht="13.25" customHeight="1">
      <c r="A365" s="92">
        <v>43069</v>
      </c>
      <c r="B365" s="9" t="s">
        <v>44</v>
      </c>
      <c r="C365" s="9" t="s">
        <v>45</v>
      </c>
      <c r="D365" s="7">
        <v>4447.49</v>
      </c>
      <c r="E365" s="7"/>
      <c r="F365" s="39" t="s">
        <v>502</v>
      </c>
      <c r="G365" s="29" t="s">
        <v>112</v>
      </c>
      <c r="H365" s="69" t="s">
        <v>1391</v>
      </c>
    </row>
    <row r="366" spans="1:8" ht="13.25" customHeight="1">
      <c r="B366" s="11" t="s">
        <v>46</v>
      </c>
      <c r="C366" s="11" t="s">
        <v>33</v>
      </c>
      <c r="D366" s="7"/>
      <c r="E366" s="7">
        <f>+D365</f>
        <v>4447.49</v>
      </c>
      <c r="F366" s="39"/>
      <c r="G366" s="29" t="s">
        <v>112</v>
      </c>
    </row>
    <row r="367" spans="1:8" ht="13.25" customHeight="1">
      <c r="B367" s="3"/>
      <c r="C367" s="8" t="s">
        <v>1388</v>
      </c>
      <c r="D367" s="7"/>
      <c r="E367" s="7"/>
      <c r="F367" s="39"/>
    </row>
    <row r="368" spans="1:8">
      <c r="C368" s="6"/>
      <c r="D368" s="14"/>
      <c r="E368" s="14"/>
    </row>
    <row r="369" spans="1:8" ht="13.25" customHeight="1">
      <c r="A369" s="92">
        <v>43100</v>
      </c>
      <c r="B369" s="9" t="s">
        <v>44</v>
      </c>
      <c r="C369" s="9" t="s">
        <v>45</v>
      </c>
      <c r="D369" s="7">
        <v>8288.6</v>
      </c>
      <c r="E369" s="7"/>
      <c r="F369" s="39" t="s">
        <v>502</v>
      </c>
      <c r="G369" s="29" t="s">
        <v>112</v>
      </c>
      <c r="H369" s="69" t="s">
        <v>1392</v>
      </c>
    </row>
    <row r="370" spans="1:8" ht="13.25" customHeight="1">
      <c r="B370" s="11" t="s">
        <v>46</v>
      </c>
      <c r="C370" s="11" t="s">
        <v>33</v>
      </c>
      <c r="D370" s="7"/>
      <c r="E370" s="7">
        <f>+D369</f>
        <v>8288.6</v>
      </c>
      <c r="F370" s="39"/>
      <c r="G370" s="29" t="s">
        <v>112</v>
      </c>
    </row>
    <row r="371" spans="1:8" ht="13.25" customHeight="1">
      <c r="B371" s="3"/>
      <c r="C371" s="8" t="s">
        <v>1389</v>
      </c>
      <c r="D371" s="7"/>
      <c r="E371" s="7"/>
      <c r="F371" s="39"/>
    </row>
    <row r="372" spans="1:8">
      <c r="C372" s="6"/>
      <c r="D372" s="14"/>
      <c r="E372" s="14"/>
    </row>
    <row r="373" spans="1:8" s="24" customFormat="1" ht="14" customHeight="1">
      <c r="A373" s="105"/>
      <c r="B373" s="11"/>
      <c r="C373" s="42" t="s">
        <v>1397</v>
      </c>
      <c r="D373" s="14"/>
      <c r="E373" s="14"/>
      <c r="F373" s="19"/>
      <c r="G373" s="5"/>
      <c r="H373" s="69"/>
    </row>
    <row r="374" spans="1:8" s="24" customFormat="1" ht="14" customHeight="1">
      <c r="A374" s="105">
        <v>43159</v>
      </c>
      <c r="B374" s="3" t="s">
        <v>941</v>
      </c>
      <c r="C374" s="3" t="s">
        <v>1255</v>
      </c>
      <c r="D374" s="7">
        <v>2070.4499999999998</v>
      </c>
      <c r="E374" s="7"/>
      <c r="F374" s="153" t="s">
        <v>1251</v>
      </c>
      <c r="G374" s="5" t="s">
        <v>112</v>
      </c>
      <c r="H374" s="69" t="s">
        <v>1398</v>
      </c>
    </row>
    <row r="375" spans="1:8" s="24" customFormat="1" ht="14" customHeight="1">
      <c r="A375" s="105"/>
      <c r="B375" s="11" t="s">
        <v>55</v>
      </c>
      <c r="C375" s="11" t="s">
        <v>1254</v>
      </c>
      <c r="D375" s="14"/>
      <c r="E375" s="7">
        <f>+D374</f>
        <v>2070.4499999999998</v>
      </c>
      <c r="F375" s="153"/>
      <c r="G375" s="5" t="s">
        <v>112</v>
      </c>
      <c r="H375" s="69"/>
    </row>
    <row r="376" spans="1:8" s="24" customFormat="1" ht="14" customHeight="1">
      <c r="A376" s="105"/>
      <c r="B376" s="3" t="s">
        <v>1264</v>
      </c>
      <c r="C376" s="3" t="s">
        <v>1395</v>
      </c>
      <c r="D376" s="7">
        <v>2070.4499999999998</v>
      </c>
      <c r="E376" s="7"/>
      <c r="F376" s="153"/>
      <c r="G376" s="5" t="s">
        <v>112</v>
      </c>
      <c r="H376" s="69"/>
    </row>
    <row r="377" spans="1:8" s="24" customFormat="1" ht="14" customHeight="1">
      <c r="A377" s="105"/>
      <c r="B377" s="11" t="s">
        <v>1393</v>
      </c>
      <c r="C377" s="11" t="s">
        <v>1394</v>
      </c>
      <c r="D377" s="14"/>
      <c r="E377" s="7">
        <f>+D376</f>
        <v>2070.4499999999998</v>
      </c>
      <c r="F377" s="153"/>
      <c r="G377" s="5" t="s">
        <v>112</v>
      </c>
      <c r="H377" s="69"/>
    </row>
    <row r="378" spans="1:8" s="24" customFormat="1" ht="14" customHeight="1">
      <c r="A378" s="105"/>
      <c r="B378" s="6"/>
      <c r="C378" s="6" t="s">
        <v>1396</v>
      </c>
      <c r="D378" s="7"/>
      <c r="E378" s="7"/>
      <c r="F378" s="153"/>
      <c r="G378" s="5" t="s">
        <v>24</v>
      </c>
      <c r="H378" s="6"/>
    </row>
    <row r="379" spans="1:8" s="24" customFormat="1" ht="14" customHeight="1">
      <c r="A379" s="105"/>
      <c r="B379" s="6"/>
      <c r="C379" s="6"/>
      <c r="D379" s="7"/>
      <c r="E379" s="7"/>
      <c r="F379" s="153"/>
      <c r="G379" s="5"/>
      <c r="H379" s="6"/>
    </row>
    <row r="380" spans="1:8" s="24" customFormat="1" ht="14" customHeight="1">
      <c r="A380" s="105">
        <v>43159</v>
      </c>
      <c r="B380" s="6" t="s">
        <v>1402</v>
      </c>
      <c r="C380" s="6"/>
      <c r="D380" s="7"/>
      <c r="E380" s="7"/>
      <c r="F380" s="153"/>
      <c r="G380" s="5" t="s">
        <v>125</v>
      </c>
      <c r="H380" s="6" t="s">
        <v>1403</v>
      </c>
    </row>
    <row r="381" spans="1:8" s="24" customFormat="1" ht="14" customHeight="1">
      <c r="A381" s="105"/>
      <c r="B381" s="6"/>
      <c r="C381" s="6"/>
      <c r="D381" s="7"/>
      <c r="E381" s="7"/>
      <c r="F381" s="153"/>
      <c r="G381" s="5"/>
      <c r="H381" s="6" t="s">
        <v>1404</v>
      </c>
    </row>
    <row r="382" spans="1:8" ht="15.5">
      <c r="B382" s="11"/>
      <c r="C382" s="13" t="s">
        <v>574</v>
      </c>
      <c r="D382" s="7"/>
      <c r="E382" s="7"/>
    </row>
    <row r="383" spans="1:8" ht="14">
      <c r="A383" s="92">
        <v>43159</v>
      </c>
      <c r="B383" s="9" t="s">
        <v>1399</v>
      </c>
      <c r="C383" s="9" t="s">
        <v>1400</v>
      </c>
      <c r="D383" s="14">
        <v>8967.4500000000007</v>
      </c>
      <c r="E383" s="14"/>
      <c r="F383" s="46" t="s">
        <v>74</v>
      </c>
      <c r="G383" s="29" t="s">
        <v>112</v>
      </c>
      <c r="H383" s="69" t="s">
        <v>43</v>
      </c>
    </row>
    <row r="384" spans="1:8" ht="14">
      <c r="B384" s="15" t="s">
        <v>181</v>
      </c>
      <c r="C384" t="s">
        <v>62</v>
      </c>
      <c r="D384" s="14"/>
      <c r="E384" s="14">
        <f>+D383</f>
        <v>8967.4500000000007</v>
      </c>
      <c r="F384" s="115" t="s">
        <v>214</v>
      </c>
      <c r="G384" s="29" t="s">
        <v>112</v>
      </c>
      <c r="H384" s="69">
        <v>12791</v>
      </c>
    </row>
    <row r="385" spans="1:9" ht="14">
      <c r="B385" s="15"/>
      <c r="C385" s="6" t="s">
        <v>1401</v>
      </c>
      <c r="D385" s="14"/>
      <c r="E385" s="14"/>
      <c r="G385" s="29"/>
    </row>
    <row r="386" spans="1:9" ht="14">
      <c r="B386" s="15"/>
      <c r="C386" s="6"/>
      <c r="D386" s="14"/>
      <c r="E386" s="14"/>
      <c r="G386" s="29"/>
    </row>
    <row r="387" spans="1:9" s="45" customFormat="1" ht="14">
      <c r="A387" s="92"/>
      <c r="B387" s="9"/>
      <c r="C387" s="5" t="s">
        <v>1415</v>
      </c>
      <c r="D387" s="3"/>
      <c r="E387" s="7"/>
      <c r="F387" s="46"/>
      <c r="G387" s="71"/>
      <c r="H387" s="69"/>
      <c r="I387" s="69"/>
    </row>
    <row r="388" spans="1:9" ht="12.75" customHeight="1">
      <c r="A388" s="92">
        <v>42978</v>
      </c>
      <c r="B388" s="35" t="s">
        <v>1139</v>
      </c>
      <c r="C388" s="32" t="s">
        <v>1405</v>
      </c>
      <c r="D388" s="7">
        <v>2615.02</v>
      </c>
      <c r="E388" s="7"/>
      <c r="F388" s="100" t="s">
        <v>1407</v>
      </c>
      <c r="G388" s="5" t="s">
        <v>112</v>
      </c>
      <c r="H388" s="69" t="s">
        <v>1416</v>
      </c>
    </row>
    <row r="389" spans="1:9" ht="12.75" customHeight="1">
      <c r="B389" s="33" t="s">
        <v>1409</v>
      </c>
      <c r="C389" s="34" t="s">
        <v>1406</v>
      </c>
      <c r="D389" s="7"/>
      <c r="E389" s="7">
        <f>+D388</f>
        <v>2615.02</v>
      </c>
      <c r="F389" s="100" t="s">
        <v>1408</v>
      </c>
      <c r="G389" s="5" t="s">
        <v>112</v>
      </c>
    </row>
    <row r="390" spans="1:9" ht="12.75" customHeight="1">
      <c r="B390" s="35" t="s">
        <v>1006</v>
      </c>
      <c r="C390" s="32" t="s">
        <v>1410</v>
      </c>
      <c r="D390" s="7">
        <v>2615.02</v>
      </c>
      <c r="E390" s="7"/>
      <c r="F390" s="100" t="s">
        <v>1412</v>
      </c>
      <c r="G390" s="5" t="s">
        <v>112</v>
      </c>
    </row>
    <row r="391" spans="1:9" ht="12" customHeight="1">
      <c r="B391" s="33" t="s">
        <v>1007</v>
      </c>
      <c r="C391" s="34" t="s">
        <v>1411</v>
      </c>
      <c r="D391" s="30"/>
      <c r="E391" s="14">
        <f>+D390</f>
        <v>2615.02</v>
      </c>
      <c r="F391" s="100" t="s">
        <v>1413</v>
      </c>
      <c r="G391" s="5" t="s">
        <v>112</v>
      </c>
    </row>
    <row r="392" spans="1:9" ht="12" customHeight="1">
      <c r="B392" s="30"/>
      <c r="C392" s="36" t="s">
        <v>1414</v>
      </c>
      <c r="D392" s="30"/>
      <c r="E392" s="14"/>
      <c r="F392" s="30"/>
    </row>
    <row r="393" spans="1:9" ht="12" customHeight="1">
      <c r="B393" s="30"/>
      <c r="C393" s="36"/>
      <c r="D393" s="30"/>
      <c r="E393" s="14"/>
      <c r="F393" s="30"/>
    </row>
    <row r="394" spans="1:9" ht="12" customHeight="1">
      <c r="B394" s="9"/>
      <c r="C394" s="5" t="s">
        <v>1417</v>
      </c>
      <c r="D394" s="3"/>
      <c r="E394" s="7"/>
      <c r="F394" s="30"/>
    </row>
    <row r="395" spans="1:9" ht="12" customHeight="1">
      <c r="A395" s="92">
        <v>43100</v>
      </c>
      <c r="B395" s="35" t="s">
        <v>610</v>
      </c>
      <c r="C395" s="32" t="s">
        <v>1418</v>
      </c>
      <c r="D395" s="7">
        <v>3286.48</v>
      </c>
      <c r="E395" s="7"/>
      <c r="F395" s="100" t="s">
        <v>1422</v>
      </c>
      <c r="G395" s="5" t="s">
        <v>112</v>
      </c>
      <c r="H395" s="69" t="s">
        <v>1423</v>
      </c>
    </row>
    <row r="396" spans="1:9" ht="12" customHeight="1">
      <c r="B396" s="33" t="s">
        <v>1153</v>
      </c>
      <c r="C396" s="34" t="s">
        <v>1419</v>
      </c>
      <c r="D396" s="7"/>
      <c r="E396" s="7">
        <f>+D395</f>
        <v>3286.48</v>
      </c>
      <c r="F396" s="30"/>
      <c r="G396" s="5" t="s">
        <v>112</v>
      </c>
    </row>
    <row r="397" spans="1:9" ht="12" customHeight="1">
      <c r="B397" s="35" t="s">
        <v>606</v>
      </c>
      <c r="C397" s="32" t="s">
        <v>1420</v>
      </c>
      <c r="D397" s="7">
        <v>3286.48</v>
      </c>
      <c r="E397" s="14" t="s">
        <v>24</v>
      </c>
      <c r="F397" s="30"/>
      <c r="G397" s="5" t="s">
        <v>112</v>
      </c>
    </row>
    <row r="398" spans="1:9" ht="12" customHeight="1">
      <c r="B398" s="33" t="s">
        <v>87</v>
      </c>
      <c r="C398" s="34" t="s">
        <v>53</v>
      </c>
      <c r="D398" s="7"/>
      <c r="E398" s="14">
        <f>+D397</f>
        <v>3286.48</v>
      </c>
      <c r="F398" s="30"/>
      <c r="G398" s="5" t="s">
        <v>112</v>
      </c>
    </row>
    <row r="399" spans="1:9" ht="12" customHeight="1">
      <c r="B399" s="17" t="s">
        <v>110</v>
      </c>
      <c r="C399" s="9" t="s">
        <v>52</v>
      </c>
      <c r="D399" s="7">
        <v>3286.48</v>
      </c>
      <c r="E399" s="14"/>
      <c r="F399" s="30"/>
    </row>
    <row r="400" spans="1:9" ht="12" customHeight="1">
      <c r="B400" s="11" t="s">
        <v>688</v>
      </c>
      <c r="C400" s="11" t="s">
        <v>1010</v>
      </c>
      <c r="D400" s="7"/>
      <c r="E400" s="14">
        <f>+D399</f>
        <v>3286.48</v>
      </c>
      <c r="F400" s="30"/>
    </row>
    <row r="401" spans="1:8" ht="12" customHeight="1">
      <c r="C401" s="36" t="s">
        <v>1421</v>
      </c>
      <c r="D401" s="14"/>
      <c r="E401" s="14"/>
      <c r="G401" s="5" t="s">
        <v>24</v>
      </c>
    </row>
    <row r="402" spans="1:8" ht="12" customHeight="1">
      <c r="C402" s="36"/>
      <c r="D402" s="14"/>
      <c r="E402" s="14"/>
    </row>
    <row r="403" spans="1:8" ht="12" customHeight="1">
      <c r="C403" s="5" t="s">
        <v>1425</v>
      </c>
      <c r="D403" s="14"/>
      <c r="E403" s="14"/>
    </row>
    <row r="404" spans="1:8">
      <c r="A404" s="56">
        <v>43008</v>
      </c>
      <c r="B404" s="9" t="s">
        <v>936</v>
      </c>
      <c r="C404" s="3" t="s">
        <v>938</v>
      </c>
      <c r="D404" s="14">
        <v>20</v>
      </c>
      <c r="E404" s="14"/>
      <c r="F404" s="46" t="s">
        <v>595</v>
      </c>
      <c r="G404" s="5" t="s">
        <v>112</v>
      </c>
      <c r="H404" s="69" t="s">
        <v>1426</v>
      </c>
    </row>
    <row r="405" spans="1:8">
      <c r="A405" s="56"/>
      <c r="B405" s="9" t="s">
        <v>936</v>
      </c>
      <c r="C405" s="3" t="s">
        <v>938</v>
      </c>
      <c r="D405" s="14">
        <v>30</v>
      </c>
      <c r="E405" s="14"/>
      <c r="F405" s="46" t="s">
        <v>937</v>
      </c>
      <c r="G405" s="5" t="s">
        <v>112</v>
      </c>
    </row>
    <row r="406" spans="1:8">
      <c r="A406" s="56"/>
      <c r="B406" s="9" t="s">
        <v>936</v>
      </c>
      <c r="C406" s="3" t="s">
        <v>938</v>
      </c>
      <c r="D406" s="14">
        <v>45</v>
      </c>
      <c r="E406" s="14"/>
      <c r="G406" s="5" t="s">
        <v>112</v>
      </c>
    </row>
    <row r="407" spans="1:8">
      <c r="A407" s="56"/>
      <c r="B407" s="11" t="s">
        <v>940</v>
      </c>
      <c r="C407" s="11" t="s">
        <v>939</v>
      </c>
      <c r="D407" s="14"/>
      <c r="E407" s="14">
        <f>+D404</f>
        <v>20</v>
      </c>
      <c r="F407" s="46" t="s">
        <v>24</v>
      </c>
      <c r="G407" s="5" t="s">
        <v>112</v>
      </c>
    </row>
    <row r="408" spans="1:8">
      <c r="A408" s="56"/>
      <c r="B408" s="11" t="s">
        <v>940</v>
      </c>
      <c r="C408" s="11" t="s">
        <v>939</v>
      </c>
      <c r="D408" s="14"/>
      <c r="E408" s="14">
        <f>+D405</f>
        <v>30</v>
      </c>
      <c r="G408" s="5" t="s">
        <v>112</v>
      </c>
    </row>
    <row r="409" spans="1:8">
      <c r="A409" s="56"/>
      <c r="B409" s="11" t="s">
        <v>940</v>
      </c>
      <c r="C409" s="11" t="s">
        <v>939</v>
      </c>
      <c r="D409" s="14"/>
      <c r="E409" s="14">
        <f>+D406</f>
        <v>45</v>
      </c>
      <c r="G409" s="5" t="s">
        <v>112</v>
      </c>
    </row>
    <row r="410" spans="1:8">
      <c r="A410" s="56"/>
      <c r="B410" s="11"/>
      <c r="C410" s="6" t="s">
        <v>1424</v>
      </c>
      <c r="D410" s="14"/>
      <c r="E410" s="14"/>
    </row>
    <row r="411" spans="1:8" ht="12" customHeight="1">
      <c r="C411" s="36"/>
      <c r="D411" s="14"/>
      <c r="E411" s="14"/>
    </row>
    <row r="412" spans="1:8" ht="12" customHeight="1">
      <c r="C412" s="5" t="s">
        <v>1431</v>
      </c>
      <c r="D412" s="14"/>
      <c r="E412" s="14"/>
    </row>
    <row r="413" spans="1:8">
      <c r="A413" s="56">
        <v>43026</v>
      </c>
      <c r="B413" s="9" t="s">
        <v>1427</v>
      </c>
      <c r="C413" s="3" t="s">
        <v>1430</v>
      </c>
      <c r="D413" s="14">
        <v>900</v>
      </c>
      <c r="E413" s="14"/>
      <c r="F413" s="46" t="s">
        <v>83</v>
      </c>
      <c r="G413" s="5" t="s">
        <v>112</v>
      </c>
      <c r="H413" s="69" t="s">
        <v>1434</v>
      </c>
    </row>
    <row r="414" spans="1:8">
      <c r="A414" s="56"/>
      <c r="B414" s="11" t="s">
        <v>776</v>
      </c>
      <c r="C414" s="11" t="s">
        <v>1428</v>
      </c>
      <c r="D414" s="14"/>
      <c r="E414" s="14">
        <f>+D413</f>
        <v>900</v>
      </c>
      <c r="F414" s="46" t="s">
        <v>1429</v>
      </c>
      <c r="G414" s="5" t="s">
        <v>112</v>
      </c>
    </row>
    <row r="415" spans="1:8" ht="12" customHeight="1">
      <c r="C415" s="6" t="s">
        <v>1432</v>
      </c>
      <c r="D415" s="14"/>
      <c r="E415" s="14"/>
    </row>
    <row r="416" spans="1:8" ht="12" customHeight="1">
      <c r="B416" s="30"/>
      <c r="C416" s="36"/>
      <c r="D416" s="30"/>
      <c r="E416" s="14"/>
      <c r="F416" s="30"/>
    </row>
    <row r="417" spans="1:8">
      <c r="A417" s="56">
        <v>43040</v>
      </c>
      <c r="B417" s="9" t="s">
        <v>1427</v>
      </c>
      <c r="C417" s="3" t="s">
        <v>1430</v>
      </c>
      <c r="D417" s="14">
        <v>900</v>
      </c>
      <c r="E417" s="14"/>
      <c r="F417" s="46" t="s">
        <v>83</v>
      </c>
      <c r="G417" s="5" t="s">
        <v>112</v>
      </c>
      <c r="H417" s="69" t="s">
        <v>1435</v>
      </c>
    </row>
    <row r="418" spans="1:8">
      <c r="A418" s="56"/>
      <c r="B418" s="11" t="s">
        <v>776</v>
      </c>
      <c r="C418" s="11" t="s">
        <v>1428</v>
      </c>
      <c r="D418" s="14"/>
      <c r="E418" s="14">
        <f>+D417</f>
        <v>900</v>
      </c>
      <c r="F418" s="46" t="s">
        <v>1429</v>
      </c>
      <c r="G418" s="5" t="s">
        <v>112</v>
      </c>
    </row>
    <row r="419" spans="1:8" ht="12" customHeight="1">
      <c r="C419" s="6" t="s">
        <v>1433</v>
      </c>
      <c r="D419" s="14"/>
      <c r="E419" s="14"/>
    </row>
    <row r="420" spans="1:8" ht="12" customHeight="1">
      <c r="C420" s="6"/>
      <c r="D420" s="14"/>
      <c r="E420" s="14"/>
    </row>
    <row r="421" spans="1:8">
      <c r="A421" s="56">
        <v>43173</v>
      </c>
      <c r="B421" s="9" t="s">
        <v>1436</v>
      </c>
      <c r="C421" s="3" t="s">
        <v>1437</v>
      </c>
      <c r="D421" s="14">
        <v>242</v>
      </c>
      <c r="E421" s="14"/>
      <c r="F421" s="46" t="s">
        <v>83</v>
      </c>
      <c r="G421" s="5" t="s">
        <v>112</v>
      </c>
      <c r="H421" s="69" t="s">
        <v>1440</v>
      </c>
    </row>
    <row r="422" spans="1:8">
      <c r="A422" s="56"/>
      <c r="B422" s="11" t="s">
        <v>1438</v>
      </c>
      <c r="C422" s="11" t="s">
        <v>1441</v>
      </c>
      <c r="D422" s="14"/>
      <c r="E422" s="14">
        <f>+D421</f>
        <v>242</v>
      </c>
      <c r="F422" s="46" t="s">
        <v>1429</v>
      </c>
      <c r="G422" s="5" t="s">
        <v>112</v>
      </c>
    </row>
    <row r="423" spans="1:8" ht="12" customHeight="1">
      <c r="C423" s="6" t="s">
        <v>1439</v>
      </c>
      <c r="D423" s="14"/>
      <c r="E423" s="14"/>
    </row>
    <row r="424" spans="1:8" ht="12" customHeight="1">
      <c r="C424" s="6"/>
      <c r="D424" s="14"/>
      <c r="E424" s="14"/>
    </row>
    <row r="425" spans="1:8" ht="12" customHeight="1">
      <c r="C425" s="5" t="s">
        <v>1442</v>
      </c>
      <c r="D425" s="14"/>
      <c r="E425" s="14"/>
    </row>
    <row r="426" spans="1:8" ht="12" customHeight="1">
      <c r="A426" s="92">
        <v>43159</v>
      </c>
      <c r="B426" s="9" t="s">
        <v>55</v>
      </c>
      <c r="C426" s="3" t="s">
        <v>175</v>
      </c>
      <c r="D426" s="14">
        <v>209</v>
      </c>
      <c r="E426" s="14"/>
      <c r="F426" s="46" t="s">
        <v>1444</v>
      </c>
      <c r="G426" s="5" t="s">
        <v>112</v>
      </c>
      <c r="H426" s="69" t="s">
        <v>1456</v>
      </c>
    </row>
    <row r="427" spans="1:8" ht="12" customHeight="1">
      <c r="B427" s="11" t="s">
        <v>1445</v>
      </c>
      <c r="C427" s="11" t="s">
        <v>1455</v>
      </c>
      <c r="D427" s="14"/>
      <c r="E427" s="14">
        <f>+D426</f>
        <v>209</v>
      </c>
      <c r="F427" s="46" t="s">
        <v>1443</v>
      </c>
      <c r="G427" s="5" t="s">
        <v>112</v>
      </c>
    </row>
    <row r="428" spans="1:8" ht="12" customHeight="1">
      <c r="C428" s="6" t="s">
        <v>1446</v>
      </c>
      <c r="D428" s="14"/>
      <c r="E428" s="14"/>
    </row>
    <row r="429" spans="1:8" ht="12" customHeight="1">
      <c r="C429" s="6"/>
      <c r="D429" s="14"/>
      <c r="E429" s="14"/>
    </row>
    <row r="430" spans="1:8" ht="12" customHeight="1">
      <c r="A430" s="92">
        <v>43159</v>
      </c>
      <c r="B430" s="9" t="s">
        <v>55</v>
      </c>
      <c r="C430" s="3" t="s">
        <v>175</v>
      </c>
      <c r="D430" s="14">
        <v>855.9</v>
      </c>
      <c r="E430" s="14"/>
      <c r="F430" s="46" t="s">
        <v>1444</v>
      </c>
      <c r="G430" s="5" t="s">
        <v>112</v>
      </c>
      <c r="H430" s="69" t="s">
        <v>1458</v>
      </c>
    </row>
    <row r="431" spans="1:8" ht="12" customHeight="1">
      <c r="B431" s="11" t="s">
        <v>1287</v>
      </c>
      <c r="C431" s="11" t="s">
        <v>1457</v>
      </c>
      <c r="D431" s="14"/>
      <c r="E431" s="14">
        <f>+D430</f>
        <v>855.9</v>
      </c>
      <c r="F431" s="46" t="s">
        <v>1447</v>
      </c>
      <c r="G431" s="5" t="s">
        <v>112</v>
      </c>
    </row>
    <row r="432" spans="1:8" ht="12" customHeight="1">
      <c r="C432" s="6" t="s">
        <v>1448</v>
      </c>
      <c r="D432" s="14"/>
      <c r="E432" s="14"/>
    </row>
    <row r="433" spans="1:8" ht="12" customHeight="1">
      <c r="C433" s="6"/>
      <c r="D433" s="14"/>
      <c r="E433" s="14"/>
    </row>
    <row r="434" spans="1:8" ht="12" customHeight="1">
      <c r="A434" s="92">
        <v>43159</v>
      </c>
      <c r="B434" s="9" t="s">
        <v>55</v>
      </c>
      <c r="C434" s="3" t="s">
        <v>175</v>
      </c>
      <c r="D434" s="14">
        <v>580.32000000000005</v>
      </c>
      <c r="E434" s="14"/>
      <c r="F434" s="46" t="s">
        <v>1444</v>
      </c>
      <c r="G434" s="5" t="s">
        <v>112</v>
      </c>
      <c r="H434" s="69" t="s">
        <v>1459</v>
      </c>
    </row>
    <row r="435" spans="1:8" ht="12" customHeight="1">
      <c r="B435" s="11" t="s">
        <v>1449</v>
      </c>
      <c r="C435" s="11" t="s">
        <v>1450</v>
      </c>
      <c r="D435" s="14"/>
      <c r="E435" s="14">
        <f>+D434</f>
        <v>580.32000000000005</v>
      </c>
      <c r="F435" s="46" t="s">
        <v>1447</v>
      </c>
      <c r="G435" s="5" t="s">
        <v>112</v>
      </c>
    </row>
    <row r="436" spans="1:8" ht="12" customHeight="1">
      <c r="C436" s="6" t="s">
        <v>1451</v>
      </c>
      <c r="D436" s="14"/>
      <c r="E436" s="14"/>
    </row>
    <row r="437" spans="1:8" ht="12" customHeight="1">
      <c r="C437" s="6"/>
      <c r="D437" s="14"/>
      <c r="E437" s="14"/>
    </row>
    <row r="438" spans="1:8" ht="12" customHeight="1">
      <c r="A438" s="92">
        <v>43159</v>
      </c>
      <c r="B438" s="9" t="s">
        <v>55</v>
      </c>
      <c r="C438" s="3" t="s">
        <v>175</v>
      </c>
      <c r="D438" s="14">
        <v>16548</v>
      </c>
      <c r="E438" s="14"/>
      <c r="F438" s="46" t="s">
        <v>1444</v>
      </c>
      <c r="H438" s="69" t="s">
        <v>1461</v>
      </c>
    </row>
    <row r="439" spans="1:8" ht="12" customHeight="1">
      <c r="B439" s="11" t="s">
        <v>941</v>
      </c>
      <c r="C439" s="11" t="s">
        <v>1460</v>
      </c>
      <c r="D439" s="14"/>
      <c r="E439" s="14">
        <f>+D438</f>
        <v>16548</v>
      </c>
      <c r="F439" s="46" t="s">
        <v>1454</v>
      </c>
    </row>
    <row r="440" spans="1:8" ht="12" customHeight="1">
      <c r="C440" s="6" t="s">
        <v>1452</v>
      </c>
      <c r="D440" s="14"/>
      <c r="E440" s="14"/>
    </row>
    <row r="441" spans="1:8" ht="12" customHeight="1">
      <c r="C441" s="6"/>
      <c r="D441" s="14"/>
      <c r="E441" s="14"/>
    </row>
    <row r="442" spans="1:8" ht="12" customHeight="1">
      <c r="A442" s="92">
        <v>43159</v>
      </c>
      <c r="B442" s="9" t="s">
        <v>55</v>
      </c>
      <c r="C442" s="3" t="s">
        <v>175</v>
      </c>
      <c r="D442" s="14">
        <v>486</v>
      </c>
      <c r="E442" s="14"/>
      <c r="F442" s="46" t="s">
        <v>1453</v>
      </c>
      <c r="G442" s="5" t="s">
        <v>112</v>
      </c>
      <c r="H442" s="69" t="s">
        <v>1463</v>
      </c>
    </row>
    <row r="443" spans="1:8" ht="12" customHeight="1">
      <c r="B443" s="11" t="s">
        <v>941</v>
      </c>
      <c r="C443" s="11" t="s">
        <v>1460</v>
      </c>
      <c r="D443" s="14"/>
      <c r="E443" s="14">
        <f>+D442</f>
        <v>486</v>
      </c>
      <c r="F443" s="46" t="s">
        <v>1454</v>
      </c>
      <c r="G443" s="5" t="s">
        <v>112</v>
      </c>
    </row>
    <row r="444" spans="1:8" ht="12" customHeight="1">
      <c r="C444" s="6" t="s">
        <v>1462</v>
      </c>
      <c r="D444" s="14"/>
      <c r="E444" s="14"/>
      <c r="F444" s="46">
        <f>+E439+E443</f>
        <v>17034</v>
      </c>
    </row>
    <row r="445" spans="1:8" ht="12" customHeight="1">
      <c r="C445" s="6"/>
      <c r="D445" s="14"/>
      <c r="E445" s="14"/>
    </row>
    <row r="446" spans="1:8" ht="12" customHeight="1">
      <c r="A446" s="92">
        <v>43159</v>
      </c>
      <c r="B446" s="9" t="s">
        <v>49</v>
      </c>
      <c r="C446" s="3" t="s">
        <v>50</v>
      </c>
      <c r="D446" s="14">
        <v>140924</v>
      </c>
      <c r="E446" s="14"/>
      <c r="F446" s="46" t="s">
        <v>638</v>
      </c>
      <c r="G446" s="5" t="s">
        <v>112</v>
      </c>
      <c r="H446" s="69" t="s">
        <v>1464</v>
      </c>
    </row>
    <row r="447" spans="1:8" ht="12" customHeight="1">
      <c r="B447" s="11" t="s">
        <v>641</v>
      </c>
      <c r="C447" s="11" t="s">
        <v>1465</v>
      </c>
      <c r="D447" s="14"/>
      <c r="E447" s="14">
        <f>+D446</f>
        <v>140924</v>
      </c>
      <c r="F447" s="46" t="s">
        <v>639</v>
      </c>
      <c r="G447" s="5" t="s">
        <v>112</v>
      </c>
    </row>
    <row r="448" spans="1:8" ht="12" customHeight="1">
      <c r="C448" s="6" t="s">
        <v>1466</v>
      </c>
      <c r="D448" s="14"/>
      <c r="E448" s="14"/>
      <c r="F448" s="46" t="s">
        <v>24</v>
      </c>
    </row>
    <row r="449" spans="1:9" ht="12" customHeight="1">
      <c r="C449" s="6"/>
      <c r="D449" s="14"/>
      <c r="E449" s="14"/>
    </row>
    <row r="450" spans="1:9" s="45" customFormat="1" ht="14">
      <c r="A450" s="92"/>
      <c r="B450" s="9"/>
      <c r="C450" s="5" t="s">
        <v>1469</v>
      </c>
      <c r="D450" s="3"/>
      <c r="E450" s="7"/>
      <c r="F450" s="46"/>
      <c r="G450" s="71"/>
      <c r="H450" s="69"/>
      <c r="I450" s="69"/>
    </row>
    <row r="451" spans="1:9" ht="12.75" customHeight="1">
      <c r="A451" s="92">
        <v>42947</v>
      </c>
      <c r="B451" s="35" t="s">
        <v>147</v>
      </c>
      <c r="C451" s="32" t="s">
        <v>52</v>
      </c>
      <c r="D451" s="7">
        <v>31.25</v>
      </c>
      <c r="E451" s="7"/>
      <c r="F451" s="100" t="s">
        <v>441</v>
      </c>
      <c r="G451" s="5" t="s">
        <v>112</v>
      </c>
      <c r="H451" s="69" t="s">
        <v>1468</v>
      </c>
    </row>
    <row r="452" spans="1:9" ht="12" customHeight="1">
      <c r="B452" s="33" t="s">
        <v>111</v>
      </c>
      <c r="C452" s="34" t="s">
        <v>1470</v>
      </c>
      <c r="D452" s="30"/>
      <c r="E452" s="14">
        <f>+D451</f>
        <v>31.25</v>
      </c>
      <c r="F452" s="100" t="s">
        <v>442</v>
      </c>
      <c r="G452" s="5" t="s">
        <v>112</v>
      </c>
    </row>
    <row r="453" spans="1:9" ht="12" customHeight="1">
      <c r="B453" s="30"/>
      <c r="C453" s="36" t="s">
        <v>1467</v>
      </c>
      <c r="D453" s="30"/>
      <c r="E453" s="14"/>
      <c r="F453" s="30"/>
    </row>
    <row r="454" spans="1:9" ht="12" customHeight="1">
      <c r="C454" s="6"/>
      <c r="D454" s="14"/>
      <c r="E454" s="14"/>
    </row>
    <row r="455" spans="1:9" ht="12" customHeight="1">
      <c r="A455" s="92">
        <v>42947</v>
      </c>
      <c r="B455" s="35" t="s">
        <v>87</v>
      </c>
      <c r="C455" s="32" t="s">
        <v>53</v>
      </c>
      <c r="D455" s="7">
        <v>11.98</v>
      </c>
      <c r="E455" s="7"/>
      <c r="F455" s="100" t="s">
        <v>441</v>
      </c>
      <c r="G455" s="5" t="s">
        <v>112</v>
      </c>
      <c r="H455" s="69" t="s">
        <v>1471</v>
      </c>
    </row>
    <row r="456" spans="1:9" ht="12" customHeight="1">
      <c r="B456" s="33" t="s">
        <v>1472</v>
      </c>
      <c r="C456" s="34" t="s">
        <v>1473</v>
      </c>
      <c r="D456" s="30"/>
      <c r="E456" s="14">
        <f>+D455</f>
        <v>11.98</v>
      </c>
      <c r="F456" s="100" t="s">
        <v>442</v>
      </c>
      <c r="G456" s="5" t="s">
        <v>112</v>
      </c>
    </row>
    <row r="457" spans="1:9" ht="12" customHeight="1">
      <c r="C457" s="36" t="s">
        <v>1467</v>
      </c>
      <c r="D457" s="14"/>
      <c r="E457" s="14"/>
    </row>
    <row r="458" spans="1:9" ht="12" customHeight="1">
      <c r="C458" s="6"/>
      <c r="D458" s="14"/>
      <c r="E458" s="14"/>
    </row>
    <row r="459" spans="1:9" ht="12" customHeight="1">
      <c r="A459" s="92">
        <v>42947</v>
      </c>
      <c r="B459" s="35" t="s">
        <v>1476</v>
      </c>
      <c r="C459" s="32" t="s">
        <v>1475</v>
      </c>
      <c r="D459" s="14">
        <v>43.23</v>
      </c>
      <c r="E459" s="14"/>
      <c r="F459" s="46" t="s">
        <v>436</v>
      </c>
      <c r="G459" s="5" t="s">
        <v>112</v>
      </c>
      <c r="H459" s="69" t="s">
        <v>1474</v>
      </c>
    </row>
    <row r="460" spans="1:9" ht="12" customHeight="1">
      <c r="B460" s="33" t="s">
        <v>87</v>
      </c>
      <c r="C460" s="34" t="s">
        <v>53</v>
      </c>
      <c r="D460" s="14"/>
      <c r="E460" s="14">
        <f>+D459</f>
        <v>43.23</v>
      </c>
      <c r="F460" s="100" t="s">
        <v>437</v>
      </c>
      <c r="G460" s="5" t="s">
        <v>112</v>
      </c>
    </row>
    <row r="461" spans="1:9" ht="12" customHeight="1">
      <c r="C461" s="36" t="s">
        <v>1467</v>
      </c>
      <c r="D461" s="14"/>
      <c r="E461" s="14"/>
      <c r="F461" s="100" t="s">
        <v>24</v>
      </c>
    </row>
    <row r="462" spans="1:9" ht="12" customHeight="1">
      <c r="C462" s="36"/>
      <c r="D462" s="14"/>
      <c r="E462" s="14"/>
      <c r="F462" s="100"/>
    </row>
    <row r="463" spans="1:9" ht="12" customHeight="1">
      <c r="A463" s="92">
        <v>42947</v>
      </c>
      <c r="B463" s="35" t="s">
        <v>688</v>
      </c>
      <c r="C463" s="32" t="s">
        <v>1477</v>
      </c>
      <c r="D463" s="14">
        <v>6.75</v>
      </c>
      <c r="E463" s="14"/>
      <c r="F463" s="100" t="s">
        <v>436</v>
      </c>
      <c r="G463" s="5" t="s">
        <v>112</v>
      </c>
    </row>
    <row r="464" spans="1:9" ht="12.75" customHeight="1">
      <c r="A464" s="92" t="s">
        <v>24</v>
      </c>
      <c r="B464" s="33" t="s">
        <v>147</v>
      </c>
      <c r="C464" s="34" t="s">
        <v>52</v>
      </c>
      <c r="D464" s="14"/>
      <c r="E464" s="14">
        <f>+D463</f>
        <v>6.75</v>
      </c>
      <c r="F464" s="100" t="s">
        <v>437</v>
      </c>
      <c r="G464" s="5" t="s">
        <v>112</v>
      </c>
      <c r="H464" s="69" t="s">
        <v>1478</v>
      </c>
    </row>
    <row r="465" spans="1:9" ht="12" customHeight="1">
      <c r="B465" s="30"/>
      <c r="C465" s="36" t="s">
        <v>1467</v>
      </c>
      <c r="D465" s="30"/>
      <c r="E465" s="14"/>
      <c r="F465" s="30"/>
    </row>
    <row r="466" spans="1:9" ht="12" customHeight="1">
      <c r="B466" s="30"/>
      <c r="C466" s="36"/>
      <c r="D466" s="30"/>
      <c r="E466" s="14"/>
      <c r="F466" s="30"/>
    </row>
    <row r="467" spans="1:9" ht="12" customHeight="1">
      <c r="A467" s="92">
        <v>42947</v>
      </c>
      <c r="B467" s="35" t="s">
        <v>87</v>
      </c>
      <c r="C467" s="32" t="s">
        <v>53</v>
      </c>
      <c r="D467" s="7">
        <v>16.579999999999998</v>
      </c>
      <c r="E467" s="7"/>
      <c r="F467" s="100" t="s">
        <v>441</v>
      </c>
      <c r="G467" s="5" t="s">
        <v>112</v>
      </c>
      <c r="H467" s="69" t="s">
        <v>1480</v>
      </c>
    </row>
    <row r="468" spans="1:9" ht="12" customHeight="1">
      <c r="B468" s="33" t="s">
        <v>533</v>
      </c>
      <c r="C468" s="34" t="s">
        <v>1479</v>
      </c>
      <c r="D468" s="30"/>
      <c r="E468" s="14">
        <f>+D467</f>
        <v>16.579999999999998</v>
      </c>
      <c r="F468" s="100" t="s">
        <v>442</v>
      </c>
      <c r="G468" s="5" t="s">
        <v>112</v>
      </c>
    </row>
    <row r="469" spans="1:9" ht="12" customHeight="1">
      <c r="C469" s="36" t="s">
        <v>1467</v>
      </c>
      <c r="D469" s="14"/>
      <c r="E469" s="14"/>
    </row>
    <row r="470" spans="1:9" ht="12" customHeight="1">
      <c r="C470" s="36"/>
      <c r="D470" s="14"/>
      <c r="E470" s="14"/>
    </row>
    <row r="471" spans="1:9" ht="12" customHeight="1">
      <c r="A471" s="92">
        <v>43084</v>
      </c>
      <c r="B471" s="35" t="s">
        <v>87</v>
      </c>
      <c r="C471" s="32" t="s">
        <v>53</v>
      </c>
      <c r="D471" s="7">
        <v>0.01</v>
      </c>
      <c r="E471" s="7"/>
      <c r="F471" s="100" t="s">
        <v>441</v>
      </c>
      <c r="G471" s="5" t="s">
        <v>112</v>
      </c>
      <c r="H471" s="69" t="s">
        <v>1481</v>
      </c>
    </row>
    <row r="472" spans="1:9" ht="12" customHeight="1">
      <c r="B472" s="33" t="s">
        <v>533</v>
      </c>
      <c r="C472" s="34" t="s">
        <v>1479</v>
      </c>
      <c r="D472" s="30"/>
      <c r="E472" s="14">
        <f>+D471</f>
        <v>0.01</v>
      </c>
      <c r="F472" s="100" t="s">
        <v>442</v>
      </c>
      <c r="G472" s="5" t="s">
        <v>112</v>
      </c>
    </row>
    <row r="473" spans="1:9" ht="12" customHeight="1">
      <c r="C473" s="36" t="s">
        <v>1482</v>
      </c>
      <c r="D473" s="14"/>
      <c r="E473" s="14"/>
    </row>
    <row r="474" spans="1:9" ht="12" customHeight="1">
      <c r="C474" s="36"/>
      <c r="D474" s="14"/>
      <c r="E474" s="14"/>
    </row>
    <row r="475" spans="1:9" s="45" customFormat="1" ht="14">
      <c r="A475" s="92"/>
      <c r="B475" s="9"/>
      <c r="C475" s="5" t="s">
        <v>602</v>
      </c>
      <c r="D475" s="3"/>
      <c r="E475" s="7"/>
      <c r="F475" s="46"/>
      <c r="G475" s="71"/>
      <c r="H475" s="69"/>
      <c r="I475" s="69"/>
    </row>
    <row r="476" spans="1:9" ht="12.75" customHeight="1">
      <c r="A476" s="92">
        <v>43069</v>
      </c>
      <c r="B476" s="35" t="s">
        <v>78</v>
      </c>
      <c r="C476" s="32" t="s">
        <v>445</v>
      </c>
      <c r="D476" s="7">
        <v>1.36</v>
      </c>
      <c r="E476" s="7"/>
      <c r="F476" s="100" t="s">
        <v>79</v>
      </c>
      <c r="G476" s="5" t="s">
        <v>112</v>
      </c>
      <c r="H476" s="69" t="s">
        <v>1485</v>
      </c>
    </row>
    <row r="477" spans="1:9" ht="12.75" customHeight="1">
      <c r="B477" s="33" t="s">
        <v>1139</v>
      </c>
      <c r="C477" s="34" t="s">
        <v>1484</v>
      </c>
      <c r="D477" s="7"/>
      <c r="E477" s="7">
        <f>+D476</f>
        <v>1.36</v>
      </c>
      <c r="F477" s="100" t="s">
        <v>440</v>
      </c>
      <c r="G477" s="5" t="s">
        <v>112</v>
      </c>
    </row>
    <row r="478" spans="1:9" ht="12.75" customHeight="1">
      <c r="B478" s="35" t="s">
        <v>87</v>
      </c>
      <c r="C478" s="32" t="s">
        <v>53</v>
      </c>
      <c r="D478" s="7">
        <v>1.36</v>
      </c>
      <c r="E478" s="7"/>
      <c r="F478" s="100" t="s">
        <v>441</v>
      </c>
      <c r="G478" s="5" t="s">
        <v>112</v>
      </c>
    </row>
    <row r="479" spans="1:9" ht="12" customHeight="1">
      <c r="B479" s="33" t="s">
        <v>1006</v>
      </c>
      <c r="C479" s="34" t="s">
        <v>1483</v>
      </c>
      <c r="D479" s="30"/>
      <c r="E479" s="14">
        <f>+D478</f>
        <v>1.36</v>
      </c>
      <c r="F479" s="100" t="s">
        <v>442</v>
      </c>
      <c r="G479" s="5" t="s">
        <v>112</v>
      </c>
    </row>
    <row r="480" spans="1:9" ht="12" customHeight="1">
      <c r="B480" s="30"/>
      <c r="C480" s="36" t="s">
        <v>448</v>
      </c>
      <c r="D480" s="30"/>
      <c r="E480" s="14"/>
      <c r="F480" s="30"/>
    </row>
    <row r="481" spans="1:9" ht="12" customHeight="1">
      <c r="B481" s="30"/>
      <c r="C481" s="36"/>
      <c r="D481" s="30"/>
      <c r="E481" s="14"/>
      <c r="F481" s="30"/>
    </row>
    <row r="482" spans="1:9" ht="12" customHeight="1">
      <c r="C482" s="175" t="s">
        <v>1487</v>
      </c>
      <c r="D482" s="14"/>
      <c r="E482" s="14"/>
    </row>
    <row r="483" spans="1:9" ht="12" customHeight="1">
      <c r="A483" s="92">
        <v>43159</v>
      </c>
      <c r="B483" s="9" t="s">
        <v>55</v>
      </c>
      <c r="C483" s="3" t="s">
        <v>175</v>
      </c>
      <c r="D483" s="14">
        <v>63.25</v>
      </c>
      <c r="E483" s="14"/>
      <c r="F483" s="46" t="s">
        <v>1444</v>
      </c>
      <c r="G483" s="5" t="s">
        <v>112</v>
      </c>
      <c r="H483" s="69" t="s">
        <v>1486</v>
      </c>
    </row>
    <row r="484" spans="1:9" ht="12" customHeight="1">
      <c r="B484" s="11" t="s">
        <v>1287</v>
      </c>
      <c r="C484" s="11" t="s">
        <v>1489</v>
      </c>
      <c r="D484" s="14"/>
      <c r="E484" s="14">
        <f>+D483</f>
        <v>63.25</v>
      </c>
      <c r="F484" s="46" t="s">
        <v>1447</v>
      </c>
      <c r="G484" s="5" t="s">
        <v>112</v>
      </c>
    </row>
    <row r="485" spans="1:9" ht="12" customHeight="1">
      <c r="C485" s="6" t="s">
        <v>1488</v>
      </c>
      <c r="D485" s="14"/>
      <c r="E485" s="14"/>
    </row>
    <row r="486" spans="1:9" ht="12" customHeight="1">
      <c r="C486" s="6"/>
      <c r="D486" s="14"/>
      <c r="E486" s="14"/>
    </row>
    <row r="487" spans="1:9" s="45" customFormat="1" ht="14">
      <c r="A487" s="92"/>
      <c r="B487" s="9"/>
      <c r="C487" s="5" t="s">
        <v>1490</v>
      </c>
      <c r="D487" s="3"/>
      <c r="E487" s="7"/>
      <c r="F487" s="46"/>
      <c r="G487" s="71"/>
      <c r="H487" s="69"/>
      <c r="I487" s="69"/>
    </row>
    <row r="488" spans="1:9" s="45" customFormat="1" ht="14">
      <c r="A488" s="92">
        <v>43039</v>
      </c>
      <c r="B488" s="35" t="s">
        <v>1139</v>
      </c>
      <c r="C488" s="32" t="s">
        <v>1492</v>
      </c>
      <c r="D488" s="6">
        <v>621.09</v>
      </c>
      <c r="E488" s="7"/>
      <c r="F488" s="46" t="s">
        <v>1529</v>
      </c>
      <c r="G488" s="71" t="s">
        <v>112</v>
      </c>
      <c r="H488" s="69" t="s">
        <v>1491</v>
      </c>
      <c r="I488" s="69"/>
    </row>
    <row r="489" spans="1:9" s="45" customFormat="1" ht="14">
      <c r="A489" s="92"/>
      <c r="B489" s="35" t="s">
        <v>1139</v>
      </c>
      <c r="C489" s="32" t="s">
        <v>1492</v>
      </c>
      <c r="D489" s="6"/>
      <c r="E489" s="7">
        <v>486.98</v>
      </c>
      <c r="F489" s="46"/>
      <c r="G489" s="71" t="s">
        <v>112</v>
      </c>
      <c r="H489" s="69"/>
      <c r="I489" s="69"/>
    </row>
    <row r="490" spans="1:9" s="45" customFormat="1" ht="12" customHeight="1">
      <c r="A490" s="92"/>
      <c r="B490" s="33" t="s">
        <v>78</v>
      </c>
      <c r="C490" s="34" t="s">
        <v>445</v>
      </c>
      <c r="D490" s="6"/>
      <c r="E490" s="7">
        <v>126.02</v>
      </c>
      <c r="F490" s="46"/>
      <c r="G490" s="71" t="s">
        <v>112</v>
      </c>
      <c r="H490" s="69"/>
      <c r="I490" s="69"/>
    </row>
    <row r="491" spans="1:9" s="45" customFormat="1" ht="12" customHeight="1">
      <c r="A491" s="92"/>
      <c r="B491" s="33" t="s">
        <v>78</v>
      </c>
      <c r="C491" s="34" t="s">
        <v>445</v>
      </c>
      <c r="D491" s="6"/>
      <c r="E491" s="7">
        <v>8.09</v>
      </c>
      <c r="F491" s="46" t="s">
        <v>24</v>
      </c>
      <c r="G491" s="71" t="s">
        <v>112</v>
      </c>
      <c r="H491" s="69" t="s">
        <v>24</v>
      </c>
      <c r="I491" s="69"/>
    </row>
    <row r="492" spans="1:9" s="45" customFormat="1" ht="12" customHeight="1">
      <c r="A492" s="92"/>
      <c r="B492" s="35" t="s">
        <v>1006</v>
      </c>
      <c r="C492" s="32" t="s">
        <v>1483</v>
      </c>
      <c r="D492" s="6">
        <v>621.09</v>
      </c>
      <c r="E492" s="7"/>
      <c r="F492" s="46"/>
      <c r="G492" s="71" t="s">
        <v>112</v>
      </c>
      <c r="H492" s="69"/>
      <c r="I492" s="69"/>
    </row>
    <row r="493" spans="1:9" s="45" customFormat="1" ht="12" customHeight="1">
      <c r="A493" s="92"/>
      <c r="B493" s="33" t="s">
        <v>87</v>
      </c>
      <c r="C493" s="34" t="s">
        <v>53</v>
      </c>
      <c r="D493" s="6"/>
      <c r="E493" s="7">
        <v>621.09</v>
      </c>
      <c r="F493" s="46"/>
      <c r="G493" s="71" t="s">
        <v>112</v>
      </c>
      <c r="H493" s="69"/>
      <c r="I493" s="69"/>
    </row>
    <row r="494" spans="1:9" s="45" customFormat="1" ht="12" customHeight="1">
      <c r="A494" s="92"/>
      <c r="B494" s="35" t="s">
        <v>87</v>
      </c>
      <c r="C494" s="32" t="s">
        <v>53</v>
      </c>
      <c r="D494" s="7">
        <v>486.98</v>
      </c>
      <c r="E494" s="7"/>
      <c r="F494" s="46"/>
      <c r="G494" s="71" t="s">
        <v>112</v>
      </c>
      <c r="H494" s="69"/>
      <c r="I494" s="69"/>
    </row>
    <row r="495" spans="1:9" s="45" customFormat="1" ht="12" customHeight="1">
      <c r="A495" s="92"/>
      <c r="B495" s="33" t="s">
        <v>1006</v>
      </c>
      <c r="C495" s="34" t="s">
        <v>1483</v>
      </c>
      <c r="D495" s="30"/>
      <c r="E495" s="14">
        <f>+D494</f>
        <v>486.98</v>
      </c>
      <c r="F495" s="46"/>
      <c r="G495" s="71" t="s">
        <v>112</v>
      </c>
      <c r="H495" s="69"/>
      <c r="I495" s="69"/>
    </row>
    <row r="496" spans="1:9" s="45" customFormat="1" ht="12" customHeight="1">
      <c r="A496" s="92"/>
      <c r="B496" s="33"/>
      <c r="C496" s="36" t="s">
        <v>1495</v>
      </c>
      <c r="D496" s="30"/>
      <c r="E496" s="14"/>
      <c r="F496" s="46"/>
      <c r="G496" s="71"/>
      <c r="H496" s="69"/>
      <c r="I496" s="69"/>
    </row>
    <row r="497" spans="1:9" s="45" customFormat="1" ht="12" customHeight="1">
      <c r="A497" s="92"/>
      <c r="B497" s="33"/>
      <c r="C497" s="36"/>
      <c r="D497" s="30"/>
      <c r="E497" s="14"/>
      <c r="F497" s="46"/>
      <c r="G497" s="71"/>
      <c r="H497" s="69"/>
      <c r="I497" s="69"/>
    </row>
    <row r="498" spans="1:9" s="45" customFormat="1" ht="12" customHeight="1">
      <c r="A498" s="92">
        <v>43039</v>
      </c>
      <c r="B498" s="35" t="s">
        <v>1139</v>
      </c>
      <c r="C498" s="32" t="s">
        <v>1492</v>
      </c>
      <c r="D498" s="7">
        <v>373.31</v>
      </c>
      <c r="E498" s="14"/>
      <c r="F498" s="46" t="s">
        <v>1529</v>
      </c>
      <c r="G498" s="71" t="s">
        <v>112</v>
      </c>
      <c r="H498" s="69" t="s">
        <v>1496</v>
      </c>
      <c r="I498" s="69"/>
    </row>
    <row r="499" spans="1:9" s="45" customFormat="1" ht="12" customHeight="1">
      <c r="A499" s="92"/>
      <c r="B499" s="35" t="s">
        <v>78</v>
      </c>
      <c r="C499" s="32" t="s">
        <v>445</v>
      </c>
      <c r="D499" s="7">
        <v>26.7</v>
      </c>
      <c r="E499" s="14"/>
      <c r="F499" s="46"/>
      <c r="G499" s="71" t="s">
        <v>112</v>
      </c>
      <c r="H499" s="69"/>
      <c r="I499" s="69"/>
    </row>
    <row r="500" spans="1:9" s="45" customFormat="1" ht="12" customHeight="1">
      <c r="A500" s="92"/>
      <c r="B500" s="33" t="s">
        <v>1139</v>
      </c>
      <c r="C500" s="34" t="s">
        <v>1492</v>
      </c>
      <c r="D500" s="176"/>
      <c r="E500" s="14">
        <v>390.26</v>
      </c>
      <c r="F500" s="46"/>
      <c r="G500" s="71" t="s">
        <v>112</v>
      </c>
      <c r="H500" s="69"/>
      <c r="I500" s="69"/>
    </row>
    <row r="501" spans="1:9" s="45" customFormat="1" ht="12" customHeight="1">
      <c r="A501" s="92"/>
      <c r="B501" s="33" t="s">
        <v>78</v>
      </c>
      <c r="C501" s="34" t="s">
        <v>445</v>
      </c>
      <c r="D501" s="176"/>
      <c r="E501" s="14">
        <v>9.75</v>
      </c>
      <c r="F501" s="46"/>
      <c r="G501" s="71" t="s">
        <v>112</v>
      </c>
      <c r="H501" s="69"/>
      <c r="I501" s="69"/>
    </row>
    <row r="502" spans="1:9" s="45" customFormat="1" ht="12" customHeight="1">
      <c r="A502" s="92"/>
      <c r="B502" s="35" t="s">
        <v>1006</v>
      </c>
      <c r="C502" s="32" t="s">
        <v>1483</v>
      </c>
      <c r="D502" s="6">
        <v>373.31</v>
      </c>
      <c r="E502" s="7"/>
      <c r="F502" s="46"/>
      <c r="G502" s="71" t="s">
        <v>112</v>
      </c>
      <c r="H502" s="69"/>
      <c r="I502" s="69"/>
    </row>
    <row r="503" spans="1:9" s="45" customFormat="1" ht="12" customHeight="1">
      <c r="A503" s="92"/>
      <c r="B503" s="33" t="s">
        <v>87</v>
      </c>
      <c r="C503" s="34" t="s">
        <v>53</v>
      </c>
      <c r="D503" s="6"/>
      <c r="E503" s="7">
        <f>+D502</f>
        <v>373.31</v>
      </c>
      <c r="F503" s="46"/>
      <c r="G503" s="71" t="s">
        <v>112</v>
      </c>
      <c r="H503" s="69"/>
      <c r="I503" s="69"/>
    </row>
    <row r="504" spans="1:9" s="45" customFormat="1" ht="12" customHeight="1">
      <c r="A504" s="92"/>
      <c r="B504" s="35" t="s">
        <v>87</v>
      </c>
      <c r="C504" s="32" t="s">
        <v>53</v>
      </c>
      <c r="D504" s="7">
        <v>390.26</v>
      </c>
      <c r="E504" s="7"/>
      <c r="F504" s="46"/>
      <c r="G504" s="71" t="s">
        <v>112</v>
      </c>
      <c r="H504" s="69"/>
      <c r="I504" s="69"/>
    </row>
    <row r="505" spans="1:9" s="45" customFormat="1" ht="12" customHeight="1">
      <c r="A505" s="92"/>
      <c r="B505" s="33" t="s">
        <v>1006</v>
      </c>
      <c r="C505" s="34" t="s">
        <v>1483</v>
      </c>
      <c r="D505" s="30"/>
      <c r="E505" s="14">
        <f>+D504</f>
        <v>390.26</v>
      </c>
      <c r="F505" s="46"/>
      <c r="G505" s="71" t="s">
        <v>112</v>
      </c>
      <c r="H505" s="69"/>
      <c r="I505" s="69"/>
    </row>
    <row r="506" spans="1:9" s="45" customFormat="1" ht="12" customHeight="1">
      <c r="A506" s="92"/>
      <c r="B506" s="33"/>
      <c r="C506" s="36" t="s">
        <v>1495</v>
      </c>
      <c r="D506" s="30"/>
      <c r="E506" s="14"/>
      <c r="F506" s="46"/>
      <c r="G506" s="71"/>
      <c r="H506" s="69"/>
      <c r="I506" s="69"/>
    </row>
    <row r="507" spans="1:9" s="45" customFormat="1" ht="12" customHeight="1">
      <c r="A507" s="92"/>
      <c r="B507" s="33"/>
      <c r="C507" s="36"/>
      <c r="D507" s="176"/>
      <c r="E507" s="14"/>
      <c r="F507" s="46"/>
      <c r="G507" s="71"/>
      <c r="H507" s="69"/>
      <c r="I507" s="69"/>
    </row>
    <row r="508" spans="1:9" ht="12.75" customHeight="1">
      <c r="A508" s="92">
        <v>43039</v>
      </c>
      <c r="B508" s="35" t="s">
        <v>78</v>
      </c>
      <c r="C508" s="32" t="s">
        <v>445</v>
      </c>
      <c r="D508" s="7">
        <v>117.16</v>
      </c>
      <c r="E508" s="7"/>
      <c r="F508" s="100" t="s">
        <v>79</v>
      </c>
      <c r="G508" s="5" t="s">
        <v>112</v>
      </c>
      <c r="H508" s="69" t="s">
        <v>1497</v>
      </c>
    </row>
    <row r="509" spans="1:9" ht="12.75" customHeight="1">
      <c r="B509" s="33" t="s">
        <v>1139</v>
      </c>
      <c r="C509" s="34" t="s">
        <v>1493</v>
      </c>
      <c r="D509" s="7"/>
      <c r="E509" s="7">
        <f>+D508</f>
        <v>117.16</v>
      </c>
      <c r="F509" s="100" t="s">
        <v>440</v>
      </c>
      <c r="G509" s="5" t="s">
        <v>112</v>
      </c>
    </row>
    <row r="510" spans="1:9" ht="12.75" customHeight="1">
      <c r="B510" s="35" t="s">
        <v>87</v>
      </c>
      <c r="C510" s="32" t="s">
        <v>53</v>
      </c>
      <c r="D510" s="7">
        <v>117.16</v>
      </c>
      <c r="E510" s="7"/>
      <c r="F510" s="100" t="s">
        <v>441</v>
      </c>
      <c r="G510" s="5" t="s">
        <v>112</v>
      </c>
    </row>
    <row r="511" spans="1:9" ht="12" customHeight="1">
      <c r="B511" s="33" t="s">
        <v>1006</v>
      </c>
      <c r="C511" s="34" t="s">
        <v>1483</v>
      </c>
      <c r="D511" s="30"/>
      <c r="E511" s="14">
        <f>+D510</f>
        <v>117.16</v>
      </c>
      <c r="F511" s="100" t="s">
        <v>442</v>
      </c>
      <c r="G511" s="5" t="s">
        <v>112</v>
      </c>
    </row>
    <row r="512" spans="1:9" ht="12" customHeight="1">
      <c r="B512" s="30"/>
      <c r="C512" s="36" t="s">
        <v>1494</v>
      </c>
      <c r="D512" s="30"/>
      <c r="E512" s="14"/>
      <c r="F512" s="30"/>
    </row>
    <row r="513" spans="1:256" ht="12" customHeight="1">
      <c r="B513" s="30"/>
      <c r="C513" s="36"/>
      <c r="D513" s="30"/>
      <c r="E513" s="14"/>
      <c r="F513" s="30"/>
    </row>
    <row r="514" spans="1:256" ht="12" customHeight="1">
      <c r="A514" s="92">
        <v>43100</v>
      </c>
      <c r="B514" s="35" t="s">
        <v>1139</v>
      </c>
      <c r="C514" s="32" t="s">
        <v>1493</v>
      </c>
      <c r="D514" s="7">
        <v>14063.4</v>
      </c>
      <c r="E514" s="59" t="s">
        <v>24</v>
      </c>
      <c r="F514" s="100" t="s">
        <v>1502</v>
      </c>
      <c r="G514" s="5" t="s">
        <v>112</v>
      </c>
      <c r="H514" s="69" t="s">
        <v>1501</v>
      </c>
    </row>
    <row r="515" spans="1:256" ht="12.75" customHeight="1">
      <c r="B515" s="33" t="s">
        <v>1498</v>
      </c>
      <c r="C515" s="34" t="s">
        <v>1499</v>
      </c>
      <c r="D515" s="7" t="s">
        <v>24</v>
      </c>
      <c r="E515" s="7">
        <f>+D514</f>
        <v>14063.4</v>
      </c>
      <c r="F515" s="100" t="s">
        <v>1503</v>
      </c>
      <c r="G515" s="5" t="s">
        <v>112</v>
      </c>
    </row>
    <row r="516" spans="1:256" ht="12.75" customHeight="1">
      <c r="B516" s="35" t="s">
        <v>1006</v>
      </c>
      <c r="C516" s="32" t="s">
        <v>1483</v>
      </c>
      <c r="D516" s="7">
        <v>14063.4</v>
      </c>
      <c r="E516" s="7"/>
      <c r="F516" s="100" t="s">
        <v>436</v>
      </c>
      <c r="G516" s="5" t="s">
        <v>112</v>
      </c>
    </row>
    <row r="517" spans="1:256" ht="12.75" customHeight="1">
      <c r="B517" s="33" t="s">
        <v>87</v>
      </c>
      <c r="C517" s="34" t="s">
        <v>53</v>
      </c>
      <c r="D517" s="7" t="s">
        <v>24</v>
      </c>
      <c r="E517" s="7">
        <f>+D516</f>
        <v>14063.4</v>
      </c>
      <c r="F517" s="100" t="s">
        <v>437</v>
      </c>
      <c r="G517" s="5" t="s">
        <v>112</v>
      </c>
    </row>
    <row r="518" spans="1:256" ht="12" customHeight="1">
      <c r="B518" s="30"/>
      <c r="C518" s="36" t="s">
        <v>1500</v>
      </c>
      <c r="D518" s="30"/>
      <c r="E518" s="14"/>
      <c r="F518" s="30"/>
    </row>
    <row r="519" spans="1:256" ht="12" customHeight="1">
      <c r="B519" s="30"/>
      <c r="C519" s="36"/>
      <c r="D519" s="30"/>
      <c r="E519" s="14"/>
      <c r="F519" s="30"/>
    </row>
    <row r="520" spans="1:256" s="24" customFormat="1" ht="11.5" customHeight="1">
      <c r="A520" s="92">
        <v>43069</v>
      </c>
      <c r="B520" s="35" t="s">
        <v>78</v>
      </c>
      <c r="C520" s="32" t="s">
        <v>445</v>
      </c>
      <c r="D520" s="7">
        <v>2.4</v>
      </c>
      <c r="E520" s="7"/>
      <c r="F520" s="100" t="s">
        <v>79</v>
      </c>
      <c r="G520" s="5" t="s">
        <v>112</v>
      </c>
      <c r="H520" s="69" t="s">
        <v>1505</v>
      </c>
      <c r="I520" s="25"/>
      <c r="J520"/>
      <c r="K520" s="6"/>
      <c r="L520" s="7"/>
      <c r="M520" s="7"/>
      <c r="N520" s="46"/>
      <c r="O520" s="29"/>
      <c r="P520" s="69"/>
      <c r="Q520" s="25"/>
      <c r="R520"/>
      <c r="S520" s="6"/>
      <c r="T520" s="7"/>
      <c r="U520" s="7"/>
      <c r="V520" s="46"/>
      <c r="W520" s="29"/>
      <c r="X520" s="69"/>
      <c r="Y520" s="25"/>
      <c r="Z520"/>
      <c r="AA520" s="6"/>
      <c r="AB520" s="7"/>
      <c r="AC520" s="7"/>
      <c r="AD520" s="46"/>
      <c r="AE520" s="29"/>
      <c r="AF520" s="69"/>
      <c r="AG520" s="25"/>
      <c r="AH520"/>
      <c r="AI520" s="6"/>
      <c r="AJ520" s="7"/>
      <c r="AK520" s="7"/>
      <c r="AL520" s="46"/>
      <c r="AM520" s="29"/>
      <c r="AN520" s="69"/>
      <c r="AO520" s="25"/>
      <c r="AP520"/>
      <c r="AQ520" s="6"/>
      <c r="AR520" s="7"/>
      <c r="AS520" s="7"/>
      <c r="AT520" s="46"/>
      <c r="AU520" s="29"/>
      <c r="AV520" s="69"/>
      <c r="AW520" s="25"/>
      <c r="AX520"/>
      <c r="AY520" s="6"/>
      <c r="AZ520" s="7"/>
      <c r="BA520" s="7"/>
      <c r="BB520" s="46"/>
      <c r="BC520" s="29"/>
      <c r="BD520" s="69"/>
      <c r="BE520" s="25"/>
      <c r="BF520"/>
      <c r="BG520" s="6"/>
      <c r="BH520" s="7"/>
      <c r="BI520" s="7"/>
      <c r="BJ520" s="46"/>
      <c r="BK520" s="29"/>
      <c r="BL520" s="69"/>
      <c r="BM520" s="25"/>
      <c r="BN520"/>
      <c r="BO520" s="6"/>
      <c r="BP520" s="7"/>
      <c r="BQ520" s="7"/>
      <c r="BR520" s="46"/>
      <c r="BS520" s="29"/>
      <c r="BT520" s="69"/>
      <c r="BU520" s="25"/>
      <c r="BV520"/>
      <c r="BW520" s="6"/>
      <c r="BX520" s="7"/>
      <c r="BY520" s="7"/>
      <c r="BZ520" s="46"/>
      <c r="CA520" s="29"/>
      <c r="CB520" s="69"/>
      <c r="CC520" s="25"/>
      <c r="CD520"/>
      <c r="CE520" s="6"/>
      <c r="CF520" s="7"/>
      <c r="CG520" s="7"/>
      <c r="CH520" s="46"/>
      <c r="CI520" s="29"/>
      <c r="CJ520" s="69"/>
      <c r="CK520" s="25"/>
      <c r="CL520"/>
      <c r="CM520" s="6"/>
      <c r="CN520" s="7"/>
      <c r="CO520" s="7"/>
      <c r="CP520" s="46"/>
      <c r="CQ520" s="29"/>
      <c r="CR520" s="69"/>
      <c r="CS520" s="25"/>
      <c r="CT520"/>
      <c r="CU520" s="6"/>
      <c r="CV520" s="7"/>
      <c r="CW520" s="7"/>
      <c r="CX520" s="46"/>
      <c r="CY520" s="29"/>
      <c r="CZ520" s="69"/>
      <c r="DA520" s="25"/>
      <c r="DB520"/>
      <c r="DC520" s="6"/>
      <c r="DD520" s="7"/>
      <c r="DE520" s="7"/>
      <c r="DF520" s="46"/>
      <c r="DG520" s="29"/>
      <c r="DH520" s="69"/>
      <c r="DI520" s="25"/>
      <c r="DJ520"/>
      <c r="DK520" s="6"/>
      <c r="DL520" s="7"/>
      <c r="DM520" s="7"/>
      <c r="DN520" s="46"/>
      <c r="DO520" s="29"/>
      <c r="DP520" s="69"/>
      <c r="DQ520" s="25"/>
      <c r="DR520"/>
      <c r="DS520" s="6"/>
      <c r="DT520" s="7"/>
      <c r="DU520" s="7"/>
      <c r="DV520" s="46"/>
      <c r="DW520" s="29"/>
      <c r="DX520" s="69"/>
      <c r="DY520" s="25"/>
      <c r="DZ520"/>
      <c r="EA520" s="6"/>
      <c r="EB520" s="7"/>
      <c r="EC520" s="7"/>
      <c r="ED520" s="46"/>
      <c r="EE520" s="29"/>
      <c r="EF520" s="69"/>
      <c r="EG520" s="25"/>
      <c r="EH520"/>
      <c r="EI520" s="6"/>
      <c r="EJ520" s="7"/>
      <c r="EK520" s="7"/>
      <c r="EL520" s="46"/>
      <c r="EM520" s="29"/>
      <c r="EN520" s="69"/>
      <c r="EO520" s="25"/>
      <c r="EP520"/>
      <c r="EQ520" s="6"/>
      <c r="ER520" s="7"/>
      <c r="ES520" s="7"/>
      <c r="ET520" s="46"/>
      <c r="EU520" s="29"/>
      <c r="EV520" s="69"/>
      <c r="EW520" s="25"/>
      <c r="EX520"/>
      <c r="EY520" s="6"/>
      <c r="EZ520" s="7"/>
      <c r="FA520" s="7"/>
      <c r="FB520" s="46"/>
      <c r="FC520" s="29"/>
      <c r="FD520" s="69"/>
      <c r="FE520" s="25"/>
      <c r="FF520"/>
      <c r="FG520" s="6"/>
      <c r="FH520" s="7"/>
      <c r="FI520" s="7"/>
      <c r="FJ520" s="46"/>
      <c r="FK520" s="29"/>
      <c r="FL520" s="69"/>
      <c r="FM520" s="25"/>
      <c r="FN520"/>
      <c r="FO520" s="6"/>
      <c r="FP520" s="7"/>
      <c r="FQ520" s="7"/>
      <c r="FR520" s="46"/>
      <c r="FS520" s="29"/>
      <c r="FT520" s="69"/>
      <c r="FU520" s="25"/>
      <c r="FV520"/>
      <c r="FW520" s="6"/>
      <c r="FX520" s="7"/>
      <c r="FY520" s="7"/>
      <c r="FZ520" s="46"/>
      <c r="GA520" s="29"/>
      <c r="GB520" s="69"/>
      <c r="GC520" s="25"/>
      <c r="GD520"/>
      <c r="GE520" s="6"/>
      <c r="GF520" s="7"/>
      <c r="GG520" s="7"/>
      <c r="GH520" s="46"/>
      <c r="GI520" s="29"/>
      <c r="GJ520" s="69"/>
      <c r="GK520" s="25"/>
      <c r="GL520"/>
      <c r="GM520" s="6"/>
      <c r="GN520" s="7"/>
      <c r="GO520" s="7"/>
      <c r="GP520" s="46"/>
      <c r="GQ520" s="29"/>
      <c r="GR520" s="69"/>
      <c r="GS520" s="25"/>
      <c r="GT520"/>
      <c r="GU520" s="6"/>
      <c r="GV520" s="7"/>
      <c r="GW520" s="7"/>
      <c r="GX520" s="46"/>
      <c r="GY520" s="29"/>
      <c r="GZ520" s="69"/>
      <c r="HA520" s="25"/>
      <c r="HB520"/>
      <c r="HC520" s="6"/>
      <c r="HD520" s="7"/>
      <c r="HE520" s="7"/>
      <c r="HF520" s="46"/>
      <c r="HG520" s="29"/>
      <c r="HH520" s="69"/>
      <c r="HI520" s="25"/>
      <c r="HJ520"/>
      <c r="HK520" s="6"/>
      <c r="HL520" s="7"/>
      <c r="HM520" s="7"/>
      <c r="HN520" s="46"/>
      <c r="HO520" s="29"/>
      <c r="HP520" s="69"/>
      <c r="HQ520" s="25"/>
      <c r="HR520"/>
      <c r="HS520" s="6"/>
      <c r="HT520" s="7"/>
      <c r="HU520" s="7"/>
      <c r="HV520" s="46"/>
      <c r="HW520" s="29"/>
      <c r="HX520" s="69"/>
      <c r="HY520" s="25"/>
      <c r="HZ520"/>
      <c r="IA520" s="6"/>
      <c r="IB520" s="7"/>
      <c r="IC520" s="7"/>
      <c r="ID520" s="46"/>
      <c r="IE520" s="29"/>
      <c r="IF520" s="69"/>
      <c r="IG520" s="25"/>
      <c r="IH520"/>
      <c r="II520" s="6"/>
      <c r="IJ520" s="7"/>
      <c r="IK520" s="7"/>
      <c r="IL520" s="46"/>
      <c r="IM520" s="29"/>
      <c r="IN520" s="69"/>
      <c r="IO520" s="25"/>
      <c r="IP520"/>
      <c r="IQ520" s="6"/>
      <c r="IR520" s="7"/>
      <c r="IS520" s="7"/>
      <c r="IT520" s="46"/>
      <c r="IU520" s="29"/>
      <c r="IV520" s="69"/>
    </row>
    <row r="521" spans="1:256" s="24" customFormat="1" ht="11.5" customHeight="1">
      <c r="A521" s="92"/>
      <c r="B521" s="33" t="s">
        <v>1139</v>
      </c>
      <c r="C521" s="34" t="s">
        <v>1504</v>
      </c>
      <c r="D521" s="7"/>
      <c r="E521" s="7">
        <f>+D520</f>
        <v>2.4</v>
      </c>
      <c r="F521" s="100" t="s">
        <v>440</v>
      </c>
      <c r="G521" s="5" t="s">
        <v>112</v>
      </c>
      <c r="H521" s="69"/>
      <c r="I521" s="25"/>
      <c r="J521"/>
      <c r="K521" s="6"/>
      <c r="L521" s="7"/>
      <c r="M521" s="7"/>
      <c r="N521" s="46"/>
      <c r="O521" s="29"/>
      <c r="P521" s="69"/>
      <c r="Q521" s="25"/>
      <c r="R521"/>
      <c r="S521" s="6"/>
      <c r="T521" s="7"/>
      <c r="U521" s="7"/>
      <c r="V521" s="46"/>
      <c r="W521" s="29"/>
      <c r="X521" s="69"/>
      <c r="Y521" s="25"/>
      <c r="Z521"/>
      <c r="AA521" s="6"/>
      <c r="AB521" s="7"/>
      <c r="AC521" s="7"/>
      <c r="AD521" s="46"/>
      <c r="AE521" s="29"/>
      <c r="AF521" s="69"/>
      <c r="AG521" s="25"/>
      <c r="AH521"/>
      <c r="AI521" s="6"/>
      <c r="AJ521" s="7"/>
      <c r="AK521" s="7"/>
      <c r="AL521" s="46"/>
      <c r="AM521" s="29"/>
      <c r="AN521" s="69"/>
      <c r="AO521" s="25"/>
      <c r="AP521"/>
      <c r="AQ521" s="6"/>
      <c r="AR521" s="7"/>
      <c r="AS521" s="7"/>
      <c r="AT521" s="46"/>
      <c r="AU521" s="29"/>
      <c r="AV521" s="69"/>
      <c r="AW521" s="25"/>
      <c r="AX521"/>
      <c r="AY521" s="6"/>
      <c r="AZ521" s="7"/>
      <c r="BA521" s="7"/>
      <c r="BB521" s="46"/>
      <c r="BC521" s="29"/>
      <c r="BD521" s="69"/>
      <c r="BE521" s="25"/>
      <c r="BF521"/>
      <c r="BG521" s="6"/>
      <c r="BH521" s="7"/>
      <c r="BI521" s="7"/>
      <c r="BJ521" s="46"/>
      <c r="BK521" s="29"/>
      <c r="BL521" s="69"/>
      <c r="BM521" s="25"/>
      <c r="BN521"/>
      <c r="BO521" s="6"/>
      <c r="BP521" s="7"/>
      <c r="BQ521" s="7"/>
      <c r="BR521" s="46"/>
      <c r="BS521" s="29"/>
      <c r="BT521" s="69"/>
      <c r="BU521" s="25"/>
      <c r="BV521"/>
      <c r="BW521" s="6"/>
      <c r="BX521" s="7"/>
      <c r="BY521" s="7"/>
      <c r="BZ521" s="46"/>
      <c r="CA521" s="29"/>
      <c r="CB521" s="69"/>
      <c r="CC521" s="25"/>
      <c r="CD521"/>
      <c r="CE521" s="6"/>
      <c r="CF521" s="7"/>
      <c r="CG521" s="7"/>
      <c r="CH521" s="46"/>
      <c r="CI521" s="29"/>
      <c r="CJ521" s="69"/>
      <c r="CK521" s="25"/>
      <c r="CL521"/>
      <c r="CM521" s="6"/>
      <c r="CN521" s="7"/>
      <c r="CO521" s="7"/>
      <c r="CP521" s="46"/>
      <c r="CQ521" s="29"/>
      <c r="CR521" s="69"/>
      <c r="CS521" s="25"/>
      <c r="CT521"/>
      <c r="CU521" s="6"/>
      <c r="CV521" s="7"/>
      <c r="CW521" s="7"/>
      <c r="CX521" s="46"/>
      <c r="CY521" s="29"/>
      <c r="CZ521" s="69"/>
      <c r="DA521" s="25"/>
      <c r="DB521"/>
      <c r="DC521" s="6"/>
      <c r="DD521" s="7"/>
      <c r="DE521" s="7"/>
      <c r="DF521" s="46"/>
      <c r="DG521" s="29"/>
      <c r="DH521" s="69"/>
      <c r="DI521" s="25"/>
      <c r="DJ521"/>
      <c r="DK521" s="6"/>
      <c r="DL521" s="7"/>
      <c r="DM521" s="7"/>
      <c r="DN521" s="46"/>
      <c r="DO521" s="29"/>
      <c r="DP521" s="69"/>
      <c r="DQ521" s="25"/>
      <c r="DR521"/>
      <c r="DS521" s="6"/>
      <c r="DT521" s="7"/>
      <c r="DU521" s="7"/>
      <c r="DV521" s="46"/>
      <c r="DW521" s="29"/>
      <c r="DX521" s="69"/>
      <c r="DY521" s="25"/>
      <c r="DZ521"/>
      <c r="EA521" s="6"/>
      <c r="EB521" s="7"/>
      <c r="EC521" s="7"/>
      <c r="ED521" s="46"/>
      <c r="EE521" s="29"/>
      <c r="EF521" s="69"/>
      <c r="EG521" s="25"/>
      <c r="EH521"/>
      <c r="EI521" s="6"/>
      <c r="EJ521" s="7"/>
      <c r="EK521" s="7"/>
      <c r="EL521" s="46"/>
      <c r="EM521" s="29"/>
      <c r="EN521" s="69"/>
      <c r="EO521" s="25"/>
      <c r="EP521"/>
      <c r="EQ521" s="6"/>
      <c r="ER521" s="7"/>
      <c r="ES521" s="7"/>
      <c r="ET521" s="46"/>
      <c r="EU521" s="29"/>
      <c r="EV521" s="69"/>
      <c r="EW521" s="25"/>
      <c r="EX521"/>
      <c r="EY521" s="6"/>
      <c r="EZ521" s="7"/>
      <c r="FA521" s="7"/>
      <c r="FB521" s="46"/>
      <c r="FC521" s="29"/>
      <c r="FD521" s="69"/>
      <c r="FE521" s="25"/>
      <c r="FF521"/>
      <c r="FG521" s="6"/>
      <c r="FH521" s="7"/>
      <c r="FI521" s="7"/>
      <c r="FJ521" s="46"/>
      <c r="FK521" s="29"/>
      <c r="FL521" s="69"/>
      <c r="FM521" s="25"/>
      <c r="FN521"/>
      <c r="FO521" s="6"/>
      <c r="FP521" s="7"/>
      <c r="FQ521" s="7"/>
      <c r="FR521" s="46"/>
      <c r="FS521" s="29"/>
      <c r="FT521" s="69"/>
      <c r="FU521" s="25"/>
      <c r="FV521"/>
      <c r="FW521" s="6"/>
      <c r="FX521" s="7"/>
      <c r="FY521" s="7"/>
      <c r="FZ521" s="46"/>
      <c r="GA521" s="29"/>
      <c r="GB521" s="69"/>
      <c r="GC521" s="25"/>
      <c r="GD521"/>
      <c r="GE521" s="6"/>
      <c r="GF521" s="7"/>
      <c r="GG521" s="7"/>
      <c r="GH521" s="46"/>
      <c r="GI521" s="29"/>
      <c r="GJ521" s="69"/>
      <c r="GK521" s="25"/>
      <c r="GL521"/>
      <c r="GM521" s="6"/>
      <c r="GN521" s="7"/>
      <c r="GO521" s="7"/>
      <c r="GP521" s="46"/>
      <c r="GQ521" s="29"/>
      <c r="GR521" s="69"/>
      <c r="GS521" s="25"/>
      <c r="GT521"/>
      <c r="GU521" s="6"/>
      <c r="GV521" s="7"/>
      <c r="GW521" s="7"/>
      <c r="GX521" s="46"/>
      <c r="GY521" s="29"/>
      <c r="GZ521" s="69"/>
      <c r="HA521" s="25"/>
      <c r="HB521"/>
      <c r="HC521" s="6"/>
      <c r="HD521" s="7"/>
      <c r="HE521" s="7"/>
      <c r="HF521" s="46"/>
      <c r="HG521" s="29"/>
      <c r="HH521" s="69"/>
      <c r="HI521" s="25"/>
      <c r="HJ521"/>
      <c r="HK521" s="6"/>
      <c r="HL521" s="7"/>
      <c r="HM521" s="7"/>
      <c r="HN521" s="46"/>
      <c r="HO521" s="29"/>
      <c r="HP521" s="69"/>
      <c r="HQ521" s="25"/>
      <c r="HR521"/>
      <c r="HS521" s="6"/>
      <c r="HT521" s="7"/>
      <c r="HU521" s="7"/>
      <c r="HV521" s="46"/>
      <c r="HW521" s="29"/>
      <c r="HX521" s="69"/>
      <c r="HY521" s="25"/>
      <c r="HZ521"/>
      <c r="IA521" s="6"/>
      <c r="IB521" s="7"/>
      <c r="IC521" s="7"/>
      <c r="ID521" s="46"/>
      <c r="IE521" s="29"/>
      <c r="IF521" s="69"/>
      <c r="IG521" s="25"/>
      <c r="IH521"/>
      <c r="II521" s="6"/>
      <c r="IJ521" s="7"/>
      <c r="IK521" s="7"/>
      <c r="IL521" s="46"/>
      <c r="IM521" s="29"/>
      <c r="IN521" s="69"/>
      <c r="IO521" s="25"/>
      <c r="IP521"/>
      <c r="IQ521" s="6"/>
      <c r="IR521" s="7"/>
      <c r="IS521" s="7"/>
      <c r="IT521" s="46"/>
      <c r="IU521" s="29"/>
      <c r="IV521" s="69"/>
    </row>
    <row r="522" spans="1:256" s="24" customFormat="1" ht="11.5" customHeight="1">
      <c r="A522" s="92"/>
      <c r="B522" s="35" t="s">
        <v>87</v>
      </c>
      <c r="C522" s="32" t="s">
        <v>53</v>
      </c>
      <c r="D522" s="7">
        <v>2.4</v>
      </c>
      <c r="E522" s="7"/>
      <c r="F522" s="100" t="s">
        <v>441</v>
      </c>
      <c r="G522" s="5" t="s">
        <v>112</v>
      </c>
      <c r="H522" s="69"/>
      <c r="I522" s="25"/>
      <c r="J522"/>
      <c r="K522" s="6"/>
      <c r="L522" s="7"/>
      <c r="M522" s="7"/>
      <c r="N522" s="46"/>
      <c r="O522" s="29"/>
      <c r="P522" s="69"/>
      <c r="Q522" s="25"/>
      <c r="R522"/>
      <c r="S522" s="6"/>
      <c r="T522" s="7"/>
      <c r="U522" s="7"/>
      <c r="V522" s="46"/>
      <c r="W522" s="29"/>
      <c r="X522" s="69"/>
      <c r="Y522" s="25"/>
      <c r="Z522"/>
      <c r="AA522" s="6"/>
      <c r="AB522" s="7"/>
      <c r="AC522" s="7"/>
      <c r="AD522" s="46"/>
      <c r="AE522" s="29"/>
      <c r="AF522" s="69"/>
      <c r="AG522" s="25"/>
      <c r="AH522"/>
      <c r="AI522" s="6"/>
      <c r="AJ522" s="7"/>
      <c r="AK522" s="7"/>
      <c r="AL522" s="46"/>
      <c r="AM522" s="29"/>
      <c r="AN522" s="69"/>
      <c r="AO522" s="25"/>
      <c r="AP522"/>
      <c r="AQ522" s="6"/>
      <c r="AR522" s="7"/>
      <c r="AS522" s="7"/>
      <c r="AT522" s="46"/>
      <c r="AU522" s="29"/>
      <c r="AV522" s="69"/>
      <c r="AW522" s="25"/>
      <c r="AX522"/>
      <c r="AY522" s="6"/>
      <c r="AZ522" s="7"/>
      <c r="BA522" s="7"/>
      <c r="BB522" s="46"/>
      <c r="BC522" s="29"/>
      <c r="BD522" s="69"/>
      <c r="BE522" s="25"/>
      <c r="BF522"/>
      <c r="BG522" s="6"/>
      <c r="BH522" s="7"/>
      <c r="BI522" s="7"/>
      <c r="BJ522" s="46"/>
      <c r="BK522" s="29"/>
      <c r="BL522" s="69"/>
      <c r="BM522" s="25"/>
      <c r="BN522"/>
      <c r="BO522" s="6"/>
      <c r="BP522" s="7"/>
      <c r="BQ522" s="7"/>
      <c r="BR522" s="46"/>
      <c r="BS522" s="29"/>
      <c r="BT522" s="69"/>
      <c r="BU522" s="25"/>
      <c r="BV522"/>
      <c r="BW522" s="6"/>
      <c r="BX522" s="7"/>
      <c r="BY522" s="7"/>
      <c r="BZ522" s="46"/>
      <c r="CA522" s="29"/>
      <c r="CB522" s="69"/>
      <c r="CC522" s="25"/>
      <c r="CD522"/>
      <c r="CE522" s="6"/>
      <c r="CF522" s="7"/>
      <c r="CG522" s="7"/>
      <c r="CH522" s="46"/>
      <c r="CI522" s="29"/>
      <c r="CJ522" s="69"/>
      <c r="CK522" s="25"/>
      <c r="CL522"/>
      <c r="CM522" s="6"/>
      <c r="CN522" s="7"/>
      <c r="CO522" s="7"/>
      <c r="CP522" s="46"/>
      <c r="CQ522" s="29"/>
      <c r="CR522" s="69"/>
      <c r="CS522" s="25"/>
      <c r="CT522"/>
      <c r="CU522" s="6"/>
      <c r="CV522" s="7"/>
      <c r="CW522" s="7"/>
      <c r="CX522" s="46"/>
      <c r="CY522" s="29"/>
      <c r="CZ522" s="69"/>
      <c r="DA522" s="25"/>
      <c r="DB522"/>
      <c r="DC522" s="6"/>
      <c r="DD522" s="7"/>
      <c r="DE522" s="7"/>
      <c r="DF522" s="46"/>
      <c r="DG522" s="29"/>
      <c r="DH522" s="69"/>
      <c r="DI522" s="25"/>
      <c r="DJ522"/>
      <c r="DK522" s="6"/>
      <c r="DL522" s="7"/>
      <c r="DM522" s="7"/>
      <c r="DN522" s="46"/>
      <c r="DO522" s="29"/>
      <c r="DP522" s="69"/>
      <c r="DQ522" s="25"/>
      <c r="DR522"/>
      <c r="DS522" s="6"/>
      <c r="DT522" s="7"/>
      <c r="DU522" s="7"/>
      <c r="DV522" s="46"/>
      <c r="DW522" s="29"/>
      <c r="DX522" s="69"/>
      <c r="DY522" s="25"/>
      <c r="DZ522"/>
      <c r="EA522" s="6"/>
      <c r="EB522" s="7"/>
      <c r="EC522" s="7"/>
      <c r="ED522" s="46"/>
      <c r="EE522" s="29"/>
      <c r="EF522" s="69"/>
      <c r="EG522" s="25"/>
      <c r="EH522"/>
      <c r="EI522" s="6"/>
      <c r="EJ522" s="7"/>
      <c r="EK522" s="7"/>
      <c r="EL522" s="46"/>
      <c r="EM522" s="29"/>
      <c r="EN522" s="69"/>
      <c r="EO522" s="25"/>
      <c r="EP522"/>
      <c r="EQ522" s="6"/>
      <c r="ER522" s="7"/>
      <c r="ES522" s="7"/>
      <c r="ET522" s="46"/>
      <c r="EU522" s="29"/>
      <c r="EV522" s="69"/>
      <c r="EW522" s="25"/>
      <c r="EX522"/>
      <c r="EY522" s="6"/>
      <c r="EZ522" s="7"/>
      <c r="FA522" s="7"/>
      <c r="FB522" s="46"/>
      <c r="FC522" s="29"/>
      <c r="FD522" s="69"/>
      <c r="FE522" s="25"/>
      <c r="FF522"/>
      <c r="FG522" s="6"/>
      <c r="FH522" s="7"/>
      <c r="FI522" s="7"/>
      <c r="FJ522" s="46"/>
      <c r="FK522" s="29"/>
      <c r="FL522" s="69"/>
      <c r="FM522" s="25"/>
      <c r="FN522"/>
      <c r="FO522" s="6"/>
      <c r="FP522" s="7"/>
      <c r="FQ522" s="7"/>
      <c r="FR522" s="46"/>
      <c r="FS522" s="29"/>
      <c r="FT522" s="69"/>
      <c r="FU522" s="25"/>
      <c r="FV522"/>
      <c r="FW522" s="6"/>
      <c r="FX522" s="7"/>
      <c r="FY522" s="7"/>
      <c r="FZ522" s="46"/>
      <c r="GA522" s="29"/>
      <c r="GB522" s="69"/>
      <c r="GC522" s="25"/>
      <c r="GD522"/>
      <c r="GE522" s="6"/>
      <c r="GF522" s="7"/>
      <c r="GG522" s="7"/>
      <c r="GH522" s="46"/>
      <c r="GI522" s="29"/>
      <c r="GJ522" s="69"/>
      <c r="GK522" s="25"/>
      <c r="GL522"/>
      <c r="GM522" s="6"/>
      <c r="GN522" s="7"/>
      <c r="GO522" s="7"/>
      <c r="GP522" s="46"/>
      <c r="GQ522" s="29"/>
      <c r="GR522" s="69"/>
      <c r="GS522" s="25"/>
      <c r="GT522"/>
      <c r="GU522" s="6"/>
      <c r="GV522" s="7"/>
      <c r="GW522" s="7"/>
      <c r="GX522" s="46"/>
      <c r="GY522" s="29"/>
      <c r="GZ522" s="69"/>
      <c r="HA522" s="25"/>
      <c r="HB522"/>
      <c r="HC522" s="6"/>
      <c r="HD522" s="7"/>
      <c r="HE522" s="7"/>
      <c r="HF522" s="46"/>
      <c r="HG522" s="29"/>
      <c r="HH522" s="69"/>
      <c r="HI522" s="25"/>
      <c r="HJ522"/>
      <c r="HK522" s="6"/>
      <c r="HL522" s="7"/>
      <c r="HM522" s="7"/>
      <c r="HN522" s="46"/>
      <c r="HO522" s="29"/>
      <c r="HP522" s="69"/>
      <c r="HQ522" s="25"/>
      <c r="HR522"/>
      <c r="HS522" s="6"/>
      <c r="HT522" s="7"/>
      <c r="HU522" s="7"/>
      <c r="HV522" s="46"/>
      <c r="HW522" s="29"/>
      <c r="HX522" s="69"/>
      <c r="HY522" s="25"/>
      <c r="HZ522"/>
      <c r="IA522" s="6"/>
      <c r="IB522" s="7"/>
      <c r="IC522" s="7"/>
      <c r="ID522" s="46"/>
      <c r="IE522" s="29"/>
      <c r="IF522" s="69"/>
      <c r="IG522" s="25"/>
      <c r="IH522"/>
      <c r="II522" s="6"/>
      <c r="IJ522" s="7"/>
      <c r="IK522" s="7"/>
      <c r="IL522" s="46"/>
      <c r="IM522" s="29"/>
      <c r="IN522" s="69"/>
      <c r="IO522" s="25"/>
      <c r="IP522"/>
      <c r="IQ522" s="6"/>
      <c r="IR522" s="7"/>
      <c r="IS522" s="7"/>
      <c r="IT522" s="46"/>
      <c r="IU522" s="29"/>
      <c r="IV522" s="69"/>
    </row>
    <row r="523" spans="1:256" s="24" customFormat="1" ht="11.5" customHeight="1">
      <c r="A523" s="92"/>
      <c r="B523" s="33" t="s">
        <v>1006</v>
      </c>
      <c r="C523" s="34" t="s">
        <v>1483</v>
      </c>
      <c r="D523" s="30"/>
      <c r="E523" s="14">
        <f>+D522</f>
        <v>2.4</v>
      </c>
      <c r="F523" s="100" t="s">
        <v>442</v>
      </c>
      <c r="G523" s="5" t="s">
        <v>112</v>
      </c>
      <c r="H523" s="69"/>
      <c r="I523" s="25"/>
      <c r="J523"/>
      <c r="K523" s="6"/>
      <c r="L523" s="7"/>
      <c r="M523" s="7"/>
      <c r="N523" s="46"/>
      <c r="O523" s="29"/>
      <c r="P523" s="69"/>
      <c r="Q523" s="25"/>
      <c r="R523"/>
      <c r="S523" s="6"/>
      <c r="T523" s="7"/>
      <c r="U523" s="7"/>
      <c r="V523" s="46"/>
      <c r="W523" s="29"/>
      <c r="X523" s="69"/>
      <c r="Y523" s="25"/>
      <c r="Z523"/>
      <c r="AA523" s="6"/>
      <c r="AB523" s="7"/>
      <c r="AC523" s="7"/>
      <c r="AD523" s="46"/>
      <c r="AE523" s="29"/>
      <c r="AF523" s="69"/>
      <c r="AG523" s="25"/>
      <c r="AH523"/>
      <c r="AI523" s="6"/>
      <c r="AJ523" s="7"/>
      <c r="AK523" s="7"/>
      <c r="AL523" s="46"/>
      <c r="AM523" s="29"/>
      <c r="AN523" s="69"/>
      <c r="AO523" s="25"/>
      <c r="AP523"/>
      <c r="AQ523" s="6"/>
      <c r="AR523" s="7"/>
      <c r="AS523" s="7"/>
      <c r="AT523" s="46"/>
      <c r="AU523" s="29"/>
      <c r="AV523" s="69"/>
      <c r="AW523" s="25"/>
      <c r="AX523"/>
      <c r="AY523" s="6"/>
      <c r="AZ523" s="7"/>
      <c r="BA523" s="7"/>
      <c r="BB523" s="46"/>
      <c r="BC523" s="29"/>
      <c r="BD523" s="69"/>
      <c r="BE523" s="25"/>
      <c r="BF523"/>
      <c r="BG523" s="6"/>
      <c r="BH523" s="7"/>
      <c r="BI523" s="7"/>
      <c r="BJ523" s="46"/>
      <c r="BK523" s="29"/>
      <c r="BL523" s="69"/>
      <c r="BM523" s="25"/>
      <c r="BN523"/>
      <c r="BO523" s="6"/>
      <c r="BP523" s="7"/>
      <c r="BQ523" s="7"/>
      <c r="BR523" s="46"/>
      <c r="BS523" s="29"/>
      <c r="BT523" s="69"/>
      <c r="BU523" s="25"/>
      <c r="BV523"/>
      <c r="BW523" s="6"/>
      <c r="BX523" s="7"/>
      <c r="BY523" s="7"/>
      <c r="BZ523" s="46"/>
      <c r="CA523" s="29"/>
      <c r="CB523" s="69"/>
      <c r="CC523" s="25"/>
      <c r="CD523"/>
      <c r="CE523" s="6"/>
      <c r="CF523" s="7"/>
      <c r="CG523" s="7"/>
      <c r="CH523" s="46"/>
      <c r="CI523" s="29"/>
      <c r="CJ523" s="69"/>
      <c r="CK523" s="25"/>
      <c r="CL523"/>
      <c r="CM523" s="6"/>
      <c r="CN523" s="7"/>
      <c r="CO523" s="7"/>
      <c r="CP523" s="46"/>
      <c r="CQ523" s="29"/>
      <c r="CR523" s="69"/>
      <c r="CS523" s="25"/>
      <c r="CT523"/>
      <c r="CU523" s="6"/>
      <c r="CV523" s="7"/>
      <c r="CW523" s="7"/>
      <c r="CX523" s="46"/>
      <c r="CY523" s="29"/>
      <c r="CZ523" s="69"/>
      <c r="DA523" s="25"/>
      <c r="DB523"/>
      <c r="DC523" s="6"/>
      <c r="DD523" s="7"/>
      <c r="DE523" s="7"/>
      <c r="DF523" s="46"/>
      <c r="DG523" s="29"/>
      <c r="DH523" s="69"/>
      <c r="DI523" s="25"/>
      <c r="DJ523"/>
      <c r="DK523" s="6"/>
      <c r="DL523" s="7"/>
      <c r="DM523" s="7"/>
      <c r="DN523" s="46"/>
      <c r="DO523" s="29"/>
      <c r="DP523" s="69"/>
      <c r="DQ523" s="25"/>
      <c r="DR523"/>
      <c r="DS523" s="6"/>
      <c r="DT523" s="7"/>
      <c r="DU523" s="7"/>
      <c r="DV523" s="46"/>
      <c r="DW523" s="29"/>
      <c r="DX523" s="69"/>
      <c r="DY523" s="25"/>
      <c r="DZ523"/>
      <c r="EA523" s="6"/>
      <c r="EB523" s="7"/>
      <c r="EC523" s="7"/>
      <c r="ED523" s="46"/>
      <c r="EE523" s="29"/>
      <c r="EF523" s="69"/>
      <c r="EG523" s="25"/>
      <c r="EH523"/>
      <c r="EI523" s="6"/>
      <c r="EJ523" s="7"/>
      <c r="EK523" s="7"/>
      <c r="EL523" s="46"/>
      <c r="EM523" s="29"/>
      <c r="EN523" s="69"/>
      <c r="EO523" s="25"/>
      <c r="EP523"/>
      <c r="EQ523" s="6"/>
      <c r="ER523" s="7"/>
      <c r="ES523" s="7"/>
      <c r="ET523" s="46"/>
      <c r="EU523" s="29"/>
      <c r="EV523" s="69"/>
      <c r="EW523" s="25"/>
      <c r="EX523"/>
      <c r="EY523" s="6"/>
      <c r="EZ523" s="7"/>
      <c r="FA523" s="7"/>
      <c r="FB523" s="46"/>
      <c r="FC523" s="29"/>
      <c r="FD523" s="69"/>
      <c r="FE523" s="25"/>
      <c r="FF523"/>
      <c r="FG523" s="6"/>
      <c r="FH523" s="7"/>
      <c r="FI523" s="7"/>
      <c r="FJ523" s="46"/>
      <c r="FK523" s="29"/>
      <c r="FL523" s="69"/>
      <c r="FM523" s="25"/>
      <c r="FN523"/>
      <c r="FO523" s="6"/>
      <c r="FP523" s="7"/>
      <c r="FQ523" s="7"/>
      <c r="FR523" s="46"/>
      <c r="FS523" s="29"/>
      <c r="FT523" s="69"/>
      <c r="FU523" s="25"/>
      <c r="FV523"/>
      <c r="FW523" s="6"/>
      <c r="FX523" s="7"/>
      <c r="FY523" s="7"/>
      <c r="FZ523" s="46"/>
      <c r="GA523" s="29"/>
      <c r="GB523" s="69"/>
      <c r="GC523" s="25"/>
      <c r="GD523"/>
      <c r="GE523" s="6"/>
      <c r="GF523" s="7"/>
      <c r="GG523" s="7"/>
      <c r="GH523" s="46"/>
      <c r="GI523" s="29"/>
      <c r="GJ523" s="69"/>
      <c r="GK523" s="25"/>
      <c r="GL523"/>
      <c r="GM523" s="6"/>
      <c r="GN523" s="7"/>
      <c r="GO523" s="7"/>
      <c r="GP523" s="46"/>
      <c r="GQ523" s="29"/>
      <c r="GR523" s="69"/>
      <c r="GS523" s="25"/>
      <c r="GT523"/>
      <c r="GU523" s="6"/>
      <c r="GV523" s="7"/>
      <c r="GW523" s="7"/>
      <c r="GX523" s="46"/>
      <c r="GY523" s="29"/>
      <c r="GZ523" s="69"/>
      <c r="HA523" s="25"/>
      <c r="HB523"/>
      <c r="HC523" s="6"/>
      <c r="HD523" s="7"/>
      <c r="HE523" s="7"/>
      <c r="HF523" s="46"/>
      <c r="HG523" s="29"/>
      <c r="HH523" s="69"/>
      <c r="HI523" s="25"/>
      <c r="HJ523"/>
      <c r="HK523" s="6"/>
      <c r="HL523" s="7"/>
      <c r="HM523" s="7"/>
      <c r="HN523" s="46"/>
      <c r="HO523" s="29"/>
      <c r="HP523" s="69"/>
      <c r="HQ523" s="25"/>
      <c r="HR523"/>
      <c r="HS523" s="6"/>
      <c r="HT523" s="7"/>
      <c r="HU523" s="7"/>
      <c r="HV523" s="46"/>
      <c r="HW523" s="29"/>
      <c r="HX523" s="69"/>
      <c r="HY523" s="25"/>
      <c r="HZ523"/>
      <c r="IA523" s="6"/>
      <c r="IB523" s="7"/>
      <c r="IC523" s="7"/>
      <c r="ID523" s="46"/>
      <c r="IE523" s="29"/>
      <c r="IF523" s="69"/>
      <c r="IG523" s="25"/>
      <c r="IH523"/>
      <c r="II523" s="6"/>
      <c r="IJ523" s="7"/>
      <c r="IK523" s="7"/>
      <c r="IL523" s="46"/>
      <c r="IM523" s="29"/>
      <c r="IN523" s="69"/>
      <c r="IO523" s="25"/>
      <c r="IP523"/>
      <c r="IQ523" s="6"/>
      <c r="IR523" s="7"/>
      <c r="IS523" s="7"/>
      <c r="IT523" s="46"/>
      <c r="IU523" s="29"/>
      <c r="IV523" s="69"/>
    </row>
    <row r="524" spans="1:256" s="24" customFormat="1" ht="11.5" customHeight="1">
      <c r="A524" s="92"/>
      <c r="B524" s="30"/>
      <c r="C524" s="36" t="s">
        <v>1494</v>
      </c>
      <c r="D524" s="30"/>
      <c r="E524" s="14"/>
      <c r="F524" s="23" t="s">
        <v>1516</v>
      </c>
      <c r="G524" s="5" t="s">
        <v>112</v>
      </c>
      <c r="H524" s="69" t="s">
        <v>1517</v>
      </c>
      <c r="I524" s="25"/>
      <c r="J524"/>
      <c r="K524" s="6"/>
      <c r="L524" s="7"/>
      <c r="M524" s="7"/>
      <c r="N524" s="46"/>
      <c r="O524" s="29"/>
      <c r="P524" s="69"/>
      <c r="Q524" s="25"/>
      <c r="R524"/>
      <c r="S524" s="6"/>
      <c r="T524" s="7"/>
      <c r="U524" s="7"/>
      <c r="V524" s="46"/>
      <c r="W524" s="29"/>
      <c r="X524" s="69"/>
      <c r="Y524" s="25"/>
      <c r="Z524"/>
      <c r="AA524" s="6"/>
      <c r="AB524" s="7"/>
      <c r="AC524" s="7"/>
      <c r="AD524" s="46"/>
      <c r="AE524" s="29"/>
      <c r="AF524" s="69"/>
      <c r="AG524" s="25"/>
      <c r="AH524"/>
      <c r="AI524" s="6"/>
      <c r="AJ524" s="7"/>
      <c r="AK524" s="7"/>
      <c r="AL524" s="46"/>
      <c r="AM524" s="29"/>
      <c r="AN524" s="69"/>
      <c r="AO524" s="25"/>
      <c r="AP524"/>
      <c r="AQ524" s="6"/>
      <c r="AR524" s="7"/>
      <c r="AS524" s="7"/>
      <c r="AT524" s="46"/>
      <c r="AU524" s="29"/>
      <c r="AV524" s="69"/>
      <c r="AW524" s="25"/>
      <c r="AX524"/>
      <c r="AY524" s="6"/>
      <c r="AZ524" s="7"/>
      <c r="BA524" s="7"/>
      <c r="BB524" s="46"/>
      <c r="BC524" s="29"/>
      <c r="BD524" s="69"/>
      <c r="BE524" s="25"/>
      <c r="BF524"/>
      <c r="BG524" s="6"/>
      <c r="BH524" s="7"/>
      <c r="BI524" s="7"/>
      <c r="BJ524" s="46"/>
      <c r="BK524" s="29"/>
      <c r="BL524" s="69"/>
      <c r="BM524" s="25"/>
      <c r="BN524"/>
      <c r="BO524" s="6"/>
      <c r="BP524" s="7"/>
      <c r="BQ524" s="7"/>
      <c r="BR524" s="46"/>
      <c r="BS524" s="29"/>
      <c r="BT524" s="69"/>
      <c r="BU524" s="25"/>
      <c r="BV524"/>
      <c r="BW524" s="6"/>
      <c r="BX524" s="7"/>
      <c r="BY524" s="7"/>
      <c r="BZ524" s="46"/>
      <c r="CA524" s="29"/>
      <c r="CB524" s="69"/>
      <c r="CC524" s="25"/>
      <c r="CD524"/>
      <c r="CE524" s="6"/>
      <c r="CF524" s="7"/>
      <c r="CG524" s="7"/>
      <c r="CH524" s="46"/>
      <c r="CI524" s="29"/>
      <c r="CJ524" s="69"/>
      <c r="CK524" s="25"/>
      <c r="CL524"/>
      <c r="CM524" s="6"/>
      <c r="CN524" s="7"/>
      <c r="CO524" s="7"/>
      <c r="CP524" s="46"/>
      <c r="CQ524" s="29"/>
      <c r="CR524" s="69"/>
      <c r="CS524" s="25"/>
      <c r="CT524"/>
      <c r="CU524" s="6"/>
      <c r="CV524" s="7"/>
      <c r="CW524" s="7"/>
      <c r="CX524" s="46"/>
      <c r="CY524" s="29"/>
      <c r="CZ524" s="69"/>
      <c r="DA524" s="25"/>
      <c r="DB524"/>
      <c r="DC524" s="6"/>
      <c r="DD524" s="7"/>
      <c r="DE524" s="7"/>
      <c r="DF524" s="46"/>
      <c r="DG524" s="29"/>
      <c r="DH524" s="69"/>
      <c r="DI524" s="25"/>
      <c r="DJ524"/>
      <c r="DK524" s="6"/>
      <c r="DL524" s="7"/>
      <c r="DM524" s="7"/>
      <c r="DN524" s="46"/>
      <c r="DO524" s="29"/>
      <c r="DP524" s="69"/>
      <c r="DQ524" s="25"/>
      <c r="DR524"/>
      <c r="DS524" s="6"/>
      <c r="DT524" s="7"/>
      <c r="DU524" s="7"/>
      <c r="DV524" s="46"/>
      <c r="DW524" s="29"/>
      <c r="DX524" s="69"/>
      <c r="DY524" s="25"/>
      <c r="DZ524"/>
      <c r="EA524" s="6"/>
      <c r="EB524" s="7"/>
      <c r="EC524" s="7"/>
      <c r="ED524" s="46"/>
      <c r="EE524" s="29"/>
      <c r="EF524" s="69"/>
      <c r="EG524" s="25"/>
      <c r="EH524"/>
      <c r="EI524" s="6"/>
      <c r="EJ524" s="7"/>
      <c r="EK524" s="7"/>
      <c r="EL524" s="46"/>
      <c r="EM524" s="29"/>
      <c r="EN524" s="69"/>
      <c r="EO524" s="25"/>
      <c r="EP524"/>
      <c r="EQ524" s="6"/>
      <c r="ER524" s="7"/>
      <c r="ES524" s="7"/>
      <c r="ET524" s="46"/>
      <c r="EU524" s="29"/>
      <c r="EV524" s="69"/>
      <c r="EW524" s="25"/>
      <c r="EX524"/>
      <c r="EY524" s="6"/>
      <c r="EZ524" s="7"/>
      <c r="FA524" s="7"/>
      <c r="FB524" s="46"/>
      <c r="FC524" s="29"/>
      <c r="FD524" s="69"/>
      <c r="FE524" s="25"/>
      <c r="FF524"/>
      <c r="FG524" s="6"/>
      <c r="FH524" s="7"/>
      <c r="FI524" s="7"/>
      <c r="FJ524" s="46"/>
      <c r="FK524" s="29"/>
      <c r="FL524" s="69"/>
      <c r="FM524" s="25"/>
      <c r="FN524"/>
      <c r="FO524" s="6"/>
      <c r="FP524" s="7"/>
      <c r="FQ524" s="7"/>
      <c r="FR524" s="46"/>
      <c r="FS524" s="29"/>
      <c r="FT524" s="69"/>
      <c r="FU524" s="25"/>
      <c r="FV524"/>
      <c r="FW524" s="6"/>
      <c r="FX524" s="7"/>
      <c r="FY524" s="7"/>
      <c r="FZ524" s="46"/>
      <c r="GA524" s="29"/>
      <c r="GB524" s="69"/>
      <c r="GC524" s="25"/>
      <c r="GD524"/>
      <c r="GE524" s="6"/>
      <c r="GF524" s="7"/>
      <c r="GG524" s="7"/>
      <c r="GH524" s="46"/>
      <c r="GI524" s="29"/>
      <c r="GJ524" s="69"/>
      <c r="GK524" s="25"/>
      <c r="GL524"/>
      <c r="GM524" s="6"/>
      <c r="GN524" s="7"/>
      <c r="GO524" s="7"/>
      <c r="GP524" s="46"/>
      <c r="GQ524" s="29"/>
      <c r="GR524" s="69"/>
      <c r="GS524" s="25"/>
      <c r="GT524"/>
      <c r="GU524" s="6"/>
      <c r="GV524" s="7"/>
      <c r="GW524" s="7"/>
      <c r="GX524" s="46"/>
      <c r="GY524" s="29"/>
      <c r="GZ524" s="69"/>
      <c r="HA524" s="25"/>
      <c r="HB524"/>
      <c r="HC524" s="6"/>
      <c r="HD524" s="7"/>
      <c r="HE524" s="7"/>
      <c r="HF524" s="46"/>
      <c r="HG524" s="29"/>
      <c r="HH524" s="69"/>
      <c r="HI524" s="25"/>
      <c r="HJ524"/>
      <c r="HK524" s="6"/>
      <c r="HL524" s="7"/>
      <c r="HM524" s="7"/>
      <c r="HN524" s="46"/>
      <c r="HO524" s="29"/>
      <c r="HP524" s="69"/>
      <c r="HQ524" s="25"/>
      <c r="HR524"/>
      <c r="HS524" s="6"/>
      <c r="HT524" s="7"/>
      <c r="HU524" s="7"/>
      <c r="HV524" s="46"/>
      <c r="HW524" s="29"/>
      <c r="HX524" s="69"/>
      <c r="HY524" s="25"/>
      <c r="HZ524"/>
      <c r="IA524" s="6"/>
      <c r="IB524" s="7"/>
      <c r="IC524" s="7"/>
      <c r="ID524" s="46"/>
      <c r="IE524" s="29"/>
      <c r="IF524" s="69"/>
      <c r="IG524" s="25"/>
      <c r="IH524"/>
      <c r="II524" s="6"/>
      <c r="IJ524" s="7"/>
      <c r="IK524" s="7"/>
      <c r="IL524" s="46"/>
      <c r="IM524" s="29"/>
      <c r="IN524" s="69"/>
      <c r="IO524" s="25"/>
      <c r="IP524"/>
      <c r="IQ524" s="6"/>
      <c r="IR524" s="7"/>
      <c r="IS524" s="7"/>
      <c r="IT524" s="46"/>
      <c r="IU524" s="29"/>
      <c r="IV524" s="69"/>
    </row>
    <row r="525" spans="1:256" s="24" customFormat="1" ht="11.5" customHeight="1">
      <c r="F525" s="19"/>
      <c r="I525" s="25"/>
      <c r="J525"/>
      <c r="K525" s="6"/>
      <c r="L525" s="7"/>
      <c r="M525" s="7"/>
      <c r="N525" s="46"/>
      <c r="O525" s="29"/>
      <c r="P525" s="69"/>
      <c r="Q525" s="25"/>
      <c r="R525"/>
      <c r="S525" s="6"/>
      <c r="T525" s="7"/>
      <c r="U525" s="7"/>
      <c r="V525" s="46"/>
      <c r="W525" s="29"/>
      <c r="X525" s="69"/>
      <c r="Y525" s="25"/>
      <c r="Z525"/>
      <c r="AA525" s="6"/>
      <c r="AB525" s="7"/>
      <c r="AC525" s="7"/>
      <c r="AD525" s="46"/>
      <c r="AE525" s="29"/>
      <c r="AF525" s="69"/>
      <c r="AG525" s="25"/>
      <c r="AH525"/>
      <c r="AI525" s="6"/>
      <c r="AJ525" s="7"/>
      <c r="AK525" s="7"/>
      <c r="AL525" s="46"/>
      <c r="AM525" s="29"/>
      <c r="AN525" s="69"/>
      <c r="AO525" s="25"/>
      <c r="AP525"/>
      <c r="AQ525" s="6"/>
      <c r="AR525" s="7"/>
      <c r="AS525" s="7"/>
      <c r="AT525" s="46"/>
      <c r="AU525" s="29"/>
      <c r="AV525" s="69"/>
      <c r="AW525" s="25"/>
      <c r="AX525"/>
      <c r="AY525" s="6"/>
      <c r="AZ525" s="7"/>
      <c r="BA525" s="7"/>
      <c r="BB525" s="46"/>
      <c r="BC525" s="29"/>
      <c r="BD525" s="69"/>
      <c r="BE525" s="25"/>
      <c r="BF525"/>
      <c r="BG525" s="6"/>
      <c r="BH525" s="7"/>
      <c r="BI525" s="7"/>
      <c r="BJ525" s="46"/>
      <c r="BK525" s="29"/>
      <c r="BL525" s="69"/>
      <c r="BM525" s="25"/>
      <c r="BN525"/>
      <c r="BO525" s="6"/>
      <c r="BP525" s="7"/>
      <c r="BQ525" s="7"/>
      <c r="BR525" s="46"/>
      <c r="BS525" s="29"/>
      <c r="BT525" s="69"/>
      <c r="BU525" s="25"/>
      <c r="BV525"/>
      <c r="BW525" s="6"/>
      <c r="BX525" s="7"/>
      <c r="BY525" s="7"/>
      <c r="BZ525" s="46"/>
      <c r="CA525" s="29"/>
      <c r="CB525" s="69"/>
      <c r="CC525" s="25"/>
      <c r="CD525"/>
      <c r="CE525" s="6"/>
      <c r="CF525" s="7"/>
      <c r="CG525" s="7"/>
      <c r="CH525" s="46"/>
      <c r="CI525" s="29"/>
      <c r="CJ525" s="69"/>
      <c r="CK525" s="25"/>
      <c r="CL525"/>
      <c r="CM525" s="6"/>
      <c r="CN525" s="7"/>
      <c r="CO525" s="7"/>
      <c r="CP525" s="46"/>
      <c r="CQ525" s="29"/>
      <c r="CR525" s="69"/>
      <c r="CS525" s="25"/>
      <c r="CT525"/>
      <c r="CU525" s="6"/>
      <c r="CV525" s="7"/>
      <c r="CW525" s="7"/>
      <c r="CX525" s="46"/>
      <c r="CY525" s="29"/>
      <c r="CZ525" s="69"/>
      <c r="DA525" s="25"/>
      <c r="DB525"/>
      <c r="DC525" s="6"/>
      <c r="DD525" s="7"/>
      <c r="DE525" s="7"/>
      <c r="DF525" s="46"/>
      <c r="DG525" s="29"/>
      <c r="DH525" s="69"/>
      <c r="DI525" s="25"/>
      <c r="DJ525"/>
      <c r="DK525" s="6"/>
      <c r="DL525" s="7"/>
      <c r="DM525" s="7"/>
      <c r="DN525" s="46"/>
      <c r="DO525" s="29"/>
      <c r="DP525" s="69"/>
      <c r="DQ525" s="25"/>
      <c r="DR525"/>
      <c r="DS525" s="6"/>
      <c r="DT525" s="7"/>
      <c r="DU525" s="7"/>
      <c r="DV525" s="46"/>
      <c r="DW525" s="29"/>
      <c r="DX525" s="69"/>
      <c r="DY525" s="25"/>
      <c r="DZ525"/>
      <c r="EA525" s="6"/>
      <c r="EB525" s="7"/>
      <c r="EC525" s="7"/>
      <c r="ED525" s="46"/>
      <c r="EE525" s="29"/>
      <c r="EF525" s="69"/>
      <c r="EG525" s="25"/>
      <c r="EH525"/>
      <c r="EI525" s="6"/>
      <c r="EJ525" s="7"/>
      <c r="EK525" s="7"/>
      <c r="EL525" s="46"/>
      <c r="EM525" s="29"/>
      <c r="EN525" s="69"/>
      <c r="EO525" s="25"/>
      <c r="EP525"/>
      <c r="EQ525" s="6"/>
      <c r="ER525" s="7"/>
      <c r="ES525" s="7"/>
      <c r="ET525" s="46"/>
      <c r="EU525" s="29"/>
      <c r="EV525" s="69"/>
      <c r="EW525" s="25"/>
      <c r="EX525"/>
      <c r="EY525" s="6"/>
      <c r="EZ525" s="7"/>
      <c r="FA525" s="7"/>
      <c r="FB525" s="46"/>
      <c r="FC525" s="29"/>
      <c r="FD525" s="69"/>
      <c r="FE525" s="25"/>
      <c r="FF525"/>
      <c r="FG525" s="6"/>
      <c r="FH525" s="7"/>
      <c r="FI525" s="7"/>
      <c r="FJ525" s="46"/>
      <c r="FK525" s="29"/>
      <c r="FL525" s="69"/>
      <c r="FM525" s="25"/>
      <c r="FN525"/>
      <c r="FO525" s="6"/>
      <c r="FP525" s="7"/>
      <c r="FQ525" s="7"/>
      <c r="FR525" s="46"/>
      <c r="FS525" s="29"/>
      <c r="FT525" s="69"/>
      <c r="FU525" s="25"/>
      <c r="FV525"/>
      <c r="FW525" s="6"/>
      <c r="FX525" s="7"/>
      <c r="FY525" s="7"/>
      <c r="FZ525" s="46"/>
      <c r="GA525" s="29"/>
      <c r="GB525" s="69"/>
      <c r="GC525" s="25"/>
      <c r="GD525"/>
      <c r="GE525" s="6"/>
      <c r="GF525" s="7"/>
      <c r="GG525" s="7"/>
      <c r="GH525" s="46"/>
      <c r="GI525" s="29"/>
      <c r="GJ525" s="69"/>
      <c r="GK525" s="25"/>
      <c r="GL525"/>
      <c r="GM525" s="6"/>
      <c r="GN525" s="7"/>
      <c r="GO525" s="7"/>
      <c r="GP525" s="46"/>
      <c r="GQ525" s="29"/>
      <c r="GR525" s="69"/>
      <c r="GS525" s="25"/>
      <c r="GT525"/>
      <c r="GU525" s="6"/>
      <c r="GV525" s="7"/>
      <c r="GW525" s="7"/>
      <c r="GX525" s="46"/>
      <c r="GY525" s="29"/>
      <c r="GZ525" s="69"/>
      <c r="HA525" s="25"/>
      <c r="HB525"/>
      <c r="HC525" s="6"/>
      <c r="HD525" s="7"/>
      <c r="HE525" s="7"/>
      <c r="HF525" s="46"/>
      <c r="HG525" s="29"/>
      <c r="HH525" s="69"/>
      <c r="HI525" s="25"/>
      <c r="HJ525"/>
      <c r="HK525" s="6"/>
      <c r="HL525" s="7"/>
      <c r="HM525" s="7"/>
      <c r="HN525" s="46"/>
      <c r="HO525" s="29"/>
      <c r="HP525" s="69"/>
      <c r="HQ525" s="25"/>
      <c r="HR525"/>
      <c r="HS525" s="6"/>
      <c r="HT525" s="7"/>
      <c r="HU525" s="7"/>
      <c r="HV525" s="46"/>
      <c r="HW525" s="29"/>
      <c r="HX525" s="69"/>
      <c r="HY525" s="25"/>
      <c r="HZ525"/>
      <c r="IA525" s="6"/>
      <c r="IB525" s="7"/>
      <c r="IC525" s="7"/>
      <c r="ID525" s="46"/>
      <c r="IE525" s="29"/>
      <c r="IF525" s="69"/>
      <c r="IG525" s="25"/>
      <c r="IH525"/>
      <c r="II525" s="6"/>
      <c r="IJ525" s="7"/>
      <c r="IK525" s="7"/>
      <c r="IL525" s="46"/>
      <c r="IM525" s="29"/>
      <c r="IN525" s="69"/>
      <c r="IO525" s="25"/>
      <c r="IP525"/>
      <c r="IQ525" s="6"/>
      <c r="IR525" s="7"/>
      <c r="IS525" s="7"/>
      <c r="IT525" s="46"/>
      <c r="IU525" s="29"/>
      <c r="IV525" s="69"/>
    </row>
    <row r="526" spans="1:256" ht="12" customHeight="1">
      <c r="A526" s="92">
        <v>42947</v>
      </c>
      <c r="B526" s="35" t="s">
        <v>1510</v>
      </c>
      <c r="C526" s="32" t="s">
        <v>1506</v>
      </c>
      <c r="D526" s="7">
        <v>9.39</v>
      </c>
      <c r="E526" s="59" t="s">
        <v>24</v>
      </c>
      <c r="F526" s="100" t="s">
        <v>1513</v>
      </c>
      <c r="G526" s="5" t="s">
        <v>112</v>
      </c>
      <c r="H526" s="69" t="s">
        <v>1518</v>
      </c>
    </row>
    <row r="527" spans="1:256" ht="12" customHeight="1">
      <c r="B527" s="35" t="s">
        <v>1511</v>
      </c>
      <c r="C527" s="32" t="s">
        <v>1508</v>
      </c>
      <c r="D527" s="7">
        <v>0.61</v>
      </c>
      <c r="E527" s="59"/>
      <c r="F527" s="100" t="s">
        <v>1514</v>
      </c>
    </row>
    <row r="528" spans="1:256" ht="12.75" customHeight="1">
      <c r="B528" s="33" t="s">
        <v>552</v>
      </c>
      <c r="C528" s="34" t="s">
        <v>1509</v>
      </c>
      <c r="D528" s="7" t="s">
        <v>24</v>
      </c>
      <c r="E528" s="7">
        <f>+D526+D527</f>
        <v>10</v>
      </c>
      <c r="F528" s="100" t="s">
        <v>1515</v>
      </c>
      <c r="G528" s="5" t="s">
        <v>112</v>
      </c>
    </row>
    <row r="529" spans="1:8" ht="12.75" customHeight="1">
      <c r="B529" s="35" t="s">
        <v>688</v>
      </c>
      <c r="C529" s="32" t="s">
        <v>1507</v>
      </c>
      <c r="D529" s="7">
        <v>9.39</v>
      </c>
      <c r="E529" s="7"/>
      <c r="F529" s="100" t="s">
        <v>436</v>
      </c>
      <c r="G529" s="5" t="s">
        <v>112</v>
      </c>
    </row>
    <row r="530" spans="1:8" ht="12.75" customHeight="1">
      <c r="B530" s="33" t="s">
        <v>147</v>
      </c>
      <c r="C530" s="34" t="s">
        <v>52</v>
      </c>
      <c r="D530" s="7" t="s">
        <v>24</v>
      </c>
      <c r="E530" s="7">
        <f>+D529</f>
        <v>9.39</v>
      </c>
      <c r="F530" s="100" t="s">
        <v>437</v>
      </c>
      <c r="G530" s="5" t="s">
        <v>112</v>
      </c>
    </row>
    <row r="531" spans="1:8" ht="12" customHeight="1">
      <c r="B531" s="30"/>
      <c r="C531" s="36" t="s">
        <v>1512</v>
      </c>
      <c r="D531" s="30"/>
      <c r="E531" s="14"/>
      <c r="F531" s="30"/>
    </row>
    <row r="532" spans="1:8" ht="12" customHeight="1">
      <c r="B532" s="30"/>
      <c r="C532" s="36"/>
      <c r="D532" s="30"/>
      <c r="E532" s="14"/>
      <c r="F532" s="30"/>
    </row>
    <row r="533" spans="1:8" ht="12" customHeight="1">
      <c r="B533" s="30"/>
      <c r="C533" s="156" t="s">
        <v>1523</v>
      </c>
      <c r="D533" s="30"/>
      <c r="E533" s="14"/>
      <c r="F533" s="30"/>
    </row>
    <row r="534" spans="1:8" ht="12" customHeight="1">
      <c r="A534" s="92">
        <v>42947</v>
      </c>
      <c r="B534" s="35" t="s">
        <v>1160</v>
      </c>
      <c r="C534" s="32" t="s">
        <v>1520</v>
      </c>
      <c r="D534" s="7">
        <v>16.579999999999998</v>
      </c>
      <c r="E534" s="7"/>
      <c r="F534" s="100" t="s">
        <v>1521</v>
      </c>
      <c r="G534" s="5" t="s">
        <v>112</v>
      </c>
      <c r="H534" s="69" t="s">
        <v>1525</v>
      </c>
    </row>
    <row r="535" spans="1:8" ht="12" customHeight="1">
      <c r="B535" s="33" t="s">
        <v>87</v>
      </c>
      <c r="C535" s="34" t="s">
        <v>53</v>
      </c>
      <c r="D535" s="30"/>
      <c r="E535" s="14">
        <f>+D534</f>
        <v>16.579999999999998</v>
      </c>
      <c r="F535" s="100" t="s">
        <v>1522</v>
      </c>
      <c r="G535" s="5" t="s">
        <v>112</v>
      </c>
    </row>
    <row r="536" spans="1:8" ht="12" customHeight="1">
      <c r="C536" s="36" t="s">
        <v>1519</v>
      </c>
      <c r="D536" s="14"/>
      <c r="E536" s="14"/>
    </row>
    <row r="537" spans="1:8" ht="12" customHeight="1">
      <c r="B537" s="30"/>
      <c r="C537" s="36"/>
      <c r="D537" s="30"/>
      <c r="E537" s="14"/>
      <c r="F537" s="30"/>
    </row>
    <row r="538" spans="1:8" ht="12" customHeight="1">
      <c r="B538" s="30"/>
      <c r="C538" s="156" t="s">
        <v>1526</v>
      </c>
      <c r="D538" s="30"/>
      <c r="E538" s="14"/>
      <c r="F538" s="30"/>
    </row>
    <row r="539" spans="1:8" ht="12" customHeight="1">
      <c r="A539" s="92">
        <v>42947</v>
      </c>
      <c r="B539" s="35" t="s">
        <v>1510</v>
      </c>
      <c r="C539" s="32" t="s">
        <v>1506</v>
      </c>
      <c r="D539" s="7">
        <v>4.5</v>
      </c>
      <c r="E539" s="59" t="s">
        <v>24</v>
      </c>
      <c r="F539" s="100" t="s">
        <v>1513</v>
      </c>
      <c r="G539" s="5" t="s">
        <v>112</v>
      </c>
      <c r="H539" s="69" t="s">
        <v>1524</v>
      </c>
    </row>
    <row r="540" spans="1:8" ht="12.75" customHeight="1">
      <c r="B540" s="33" t="s">
        <v>552</v>
      </c>
      <c r="C540" s="34" t="s">
        <v>1509</v>
      </c>
      <c r="D540" s="7" t="s">
        <v>24</v>
      </c>
      <c r="E540" s="7">
        <v>4.5</v>
      </c>
      <c r="F540" s="100" t="s">
        <v>1515</v>
      </c>
      <c r="G540" s="5" t="s">
        <v>112</v>
      </c>
    </row>
    <row r="541" spans="1:8" ht="12.75" customHeight="1">
      <c r="B541" s="35" t="s">
        <v>688</v>
      </c>
      <c r="C541" s="32" t="s">
        <v>1507</v>
      </c>
      <c r="D541" s="7">
        <v>4.5</v>
      </c>
      <c r="E541" s="7"/>
      <c r="F541" s="100" t="s">
        <v>436</v>
      </c>
      <c r="G541" s="5" t="s">
        <v>112</v>
      </c>
    </row>
    <row r="542" spans="1:8" ht="12.75" customHeight="1">
      <c r="B542" s="33" t="s">
        <v>147</v>
      </c>
      <c r="C542" s="34" t="s">
        <v>52</v>
      </c>
      <c r="D542" s="7" t="s">
        <v>24</v>
      </c>
      <c r="E542" s="7">
        <f>+D541</f>
        <v>4.5</v>
      </c>
      <c r="F542" s="100" t="s">
        <v>437</v>
      </c>
      <c r="G542" s="5" t="s">
        <v>112</v>
      </c>
    </row>
    <row r="543" spans="1:8" ht="12" customHeight="1">
      <c r="B543" s="30"/>
      <c r="C543" s="36" t="s">
        <v>1512</v>
      </c>
      <c r="D543" s="30"/>
      <c r="E543" s="14"/>
      <c r="F543" s="30"/>
    </row>
    <row r="544" spans="1:8" ht="12" customHeight="1">
      <c r="B544" s="30"/>
      <c r="C544" s="36"/>
      <c r="D544" s="30"/>
      <c r="E544" s="14"/>
      <c r="F544" s="30"/>
    </row>
    <row r="545" spans="1:8" ht="15.5">
      <c r="A545" s="105"/>
      <c r="C545" s="13" t="s">
        <v>862</v>
      </c>
      <c r="D545" s="12"/>
      <c r="E545" s="12"/>
      <c r="F545" s="82"/>
      <c r="G545" s="12"/>
      <c r="H545" s="6"/>
    </row>
    <row r="546" spans="1:8" ht="14">
      <c r="A546" s="92">
        <v>43187</v>
      </c>
      <c r="B546" s="9" t="s">
        <v>478</v>
      </c>
      <c r="C546" s="9" t="s">
        <v>1527</v>
      </c>
      <c r="D546" s="14">
        <v>6000</v>
      </c>
      <c r="E546" s="14"/>
      <c r="F546" s="46" t="s">
        <v>74</v>
      </c>
      <c r="G546" s="29" t="s">
        <v>112</v>
      </c>
      <c r="H546" s="69" t="s">
        <v>43</v>
      </c>
    </row>
    <row r="547" spans="1:8" ht="14">
      <c r="B547" s="15" t="s">
        <v>181</v>
      </c>
      <c r="C547" t="s">
        <v>62</v>
      </c>
      <c r="D547" s="14"/>
      <c r="E547" s="14">
        <f>+D546</f>
        <v>6000</v>
      </c>
      <c r="F547" s="115" t="s">
        <v>214</v>
      </c>
      <c r="G547" s="29" t="s">
        <v>112</v>
      </c>
      <c r="H547" s="69">
        <v>12792</v>
      </c>
    </row>
    <row r="548" spans="1:8" ht="14">
      <c r="B548" s="15"/>
      <c r="C548" s="6" t="s">
        <v>1528</v>
      </c>
      <c r="D548" s="14"/>
      <c r="E548" s="14"/>
      <c r="G548" s="29"/>
    </row>
    <row r="549" spans="1:8" ht="14">
      <c r="B549" s="15"/>
      <c r="C549" s="6"/>
      <c r="D549" s="14"/>
      <c r="E549" s="14"/>
      <c r="G549" s="29"/>
    </row>
    <row r="550" spans="1:8" ht="15.5">
      <c r="A550" s="105"/>
      <c r="C550" s="64" t="s">
        <v>1366</v>
      </c>
      <c r="D550" s="12"/>
      <c r="E550" s="12"/>
      <c r="F550" s="86"/>
      <c r="H550" s="6"/>
    </row>
    <row r="551" spans="1:8">
      <c r="A551" s="105">
        <v>43166</v>
      </c>
      <c r="B551" t="s">
        <v>1000</v>
      </c>
      <c r="C551" t="s">
        <v>1320</v>
      </c>
      <c r="D551" s="12">
        <v>10018.9</v>
      </c>
      <c r="E551" s="12"/>
      <c r="F551" s="86" t="s">
        <v>1530</v>
      </c>
      <c r="G551" s="5" t="s">
        <v>112</v>
      </c>
      <c r="H551" s="6" t="s">
        <v>1538</v>
      </c>
    </row>
    <row r="552" spans="1:8">
      <c r="A552" s="105" t="s">
        <v>24</v>
      </c>
      <c r="B552" s="15" t="s">
        <v>284</v>
      </c>
      <c r="C552" s="15" t="s">
        <v>697</v>
      </c>
      <c r="D552" s="12"/>
      <c r="E552" s="12">
        <f>+D551</f>
        <v>10018.9</v>
      </c>
      <c r="F552" s="86" t="s">
        <v>810</v>
      </c>
      <c r="G552" s="5" t="s">
        <v>112</v>
      </c>
      <c r="H552" s="6" t="s">
        <v>24</v>
      </c>
    </row>
    <row r="553" spans="1:8">
      <c r="A553" s="105"/>
      <c r="C553" s="8" t="s">
        <v>1531</v>
      </c>
      <c r="D553" s="12"/>
      <c r="E553" s="12"/>
      <c r="F553" s="86"/>
      <c r="G553" s="5" t="s">
        <v>24</v>
      </c>
      <c r="H553" s="6" t="s">
        <v>24</v>
      </c>
    </row>
    <row r="554" spans="1:8" ht="14">
      <c r="B554" s="15"/>
      <c r="C554" s="6"/>
      <c r="D554" s="14"/>
      <c r="E554" s="14"/>
      <c r="G554" s="29"/>
    </row>
    <row r="555" spans="1:8">
      <c r="A555" s="105">
        <v>43180</v>
      </c>
      <c r="B555" t="s">
        <v>1000</v>
      </c>
      <c r="C555" t="s">
        <v>1320</v>
      </c>
      <c r="D555" s="12">
        <v>12113.64</v>
      </c>
      <c r="E555" s="12"/>
      <c r="F555" s="86" t="s">
        <v>1532</v>
      </c>
      <c r="G555" s="5" t="s">
        <v>112</v>
      </c>
      <c r="H555" s="6" t="s">
        <v>1539</v>
      </c>
    </row>
    <row r="556" spans="1:8">
      <c r="A556" s="105" t="s">
        <v>24</v>
      </c>
      <c r="B556" s="15" t="s">
        <v>284</v>
      </c>
      <c r="C556" s="15" t="s">
        <v>697</v>
      </c>
      <c r="D556" s="12"/>
      <c r="E556" s="12">
        <f>+D555</f>
        <v>12113.64</v>
      </c>
      <c r="F556" s="86" t="s">
        <v>810</v>
      </c>
      <c r="G556" s="5" t="s">
        <v>112</v>
      </c>
      <c r="H556" s="6" t="s">
        <v>24</v>
      </c>
    </row>
    <row r="557" spans="1:8">
      <c r="A557" s="105"/>
      <c r="C557" s="8" t="s">
        <v>1533</v>
      </c>
      <c r="D557" s="12"/>
      <c r="E557" s="12"/>
      <c r="F557" s="86"/>
      <c r="G557" s="5" t="s">
        <v>24</v>
      </c>
      <c r="H557" s="6" t="s">
        <v>24</v>
      </c>
    </row>
    <row r="558" spans="1:8">
      <c r="A558" s="105"/>
      <c r="C558" s="8"/>
      <c r="D558" s="12"/>
      <c r="E558" s="12"/>
      <c r="F558" s="86"/>
      <c r="H558" s="6"/>
    </row>
    <row r="559" spans="1:8">
      <c r="A559" s="105">
        <v>43187</v>
      </c>
      <c r="B559" t="s">
        <v>1000</v>
      </c>
      <c r="C559" t="s">
        <v>1320</v>
      </c>
      <c r="D559" s="12">
        <v>15227.13</v>
      </c>
      <c r="E559" s="12"/>
      <c r="F559" s="86" t="s">
        <v>1534</v>
      </c>
      <c r="G559" s="5" t="s">
        <v>112</v>
      </c>
      <c r="H559" s="6" t="s">
        <v>1540</v>
      </c>
    </row>
    <row r="560" spans="1:8">
      <c r="A560" s="105" t="s">
        <v>24</v>
      </c>
      <c r="B560" s="15" t="s">
        <v>284</v>
      </c>
      <c r="C560" s="15" t="s">
        <v>697</v>
      </c>
      <c r="D560" s="12"/>
      <c r="E560" s="12">
        <f>+D559</f>
        <v>15227.13</v>
      </c>
      <c r="F560" s="86" t="s">
        <v>810</v>
      </c>
      <c r="G560" s="5" t="s">
        <v>112</v>
      </c>
      <c r="H560" s="6" t="s">
        <v>24</v>
      </c>
    </row>
    <row r="561" spans="1:8">
      <c r="A561" s="105"/>
      <c r="C561" s="8" t="s">
        <v>1535</v>
      </c>
      <c r="D561" s="12"/>
      <c r="E561" s="12"/>
      <c r="F561" s="86"/>
      <c r="G561" s="5" t="s">
        <v>24</v>
      </c>
      <c r="H561" s="6" t="s">
        <v>24</v>
      </c>
    </row>
    <row r="562" spans="1:8">
      <c r="A562" s="105"/>
      <c r="C562" s="8"/>
      <c r="D562" s="12"/>
      <c r="E562" s="12"/>
      <c r="F562" s="86"/>
      <c r="H562" s="6"/>
    </row>
    <row r="563" spans="1:8" ht="15.5">
      <c r="C563" s="13" t="s">
        <v>1356</v>
      </c>
      <c r="D563" s="14"/>
      <c r="E563" s="14"/>
    </row>
    <row r="564" spans="1:8">
      <c r="A564" s="92">
        <v>43180</v>
      </c>
      <c r="B564" s="9" t="s">
        <v>1140</v>
      </c>
      <c r="C564" s="9" t="s">
        <v>1357</v>
      </c>
      <c r="D564" s="7">
        <v>8738.36</v>
      </c>
      <c r="E564" s="7"/>
      <c r="F564" s="86" t="s">
        <v>877</v>
      </c>
      <c r="G564" s="5" t="s">
        <v>112</v>
      </c>
      <c r="H564" s="69" t="s">
        <v>1541</v>
      </c>
    </row>
    <row r="565" spans="1:8">
      <c r="A565" s="92" t="s">
        <v>24</v>
      </c>
      <c r="B565" s="11" t="s">
        <v>1006</v>
      </c>
      <c r="C565" s="11" t="s">
        <v>1017</v>
      </c>
      <c r="D565" s="7"/>
      <c r="E565" s="7">
        <f>+D564</f>
        <v>8738.36</v>
      </c>
      <c r="G565" s="5" t="s">
        <v>112</v>
      </c>
      <c r="H565" s="6" t="s">
        <v>24</v>
      </c>
    </row>
    <row r="566" spans="1:8">
      <c r="A566" s="105"/>
      <c r="C566" s="6" t="s">
        <v>1536</v>
      </c>
      <c r="D566" s="7"/>
      <c r="E566" s="7"/>
      <c r="F566" s="86"/>
      <c r="G566" s="12"/>
      <c r="H566" s="6"/>
    </row>
    <row r="567" spans="1:8">
      <c r="A567" s="105"/>
      <c r="C567" s="8"/>
      <c r="D567" s="12"/>
      <c r="E567" s="12"/>
      <c r="F567" s="86"/>
      <c r="H567" s="6"/>
    </row>
    <row r="568" spans="1:8" ht="14">
      <c r="B568" s="6"/>
      <c r="C568" s="29" t="s">
        <v>137</v>
      </c>
      <c r="D568" s="14"/>
      <c r="E568" s="14"/>
      <c r="G568" s="5" t="s">
        <v>24</v>
      </c>
    </row>
    <row r="569" spans="1:8">
      <c r="A569" s="92">
        <v>43187</v>
      </c>
      <c r="B569" s="9" t="s">
        <v>1358</v>
      </c>
      <c r="C569" s="3" t="s">
        <v>1359</v>
      </c>
      <c r="D569" s="14">
        <v>170632.7</v>
      </c>
      <c r="E569" s="14"/>
      <c r="F569" s="46" t="s">
        <v>210</v>
      </c>
      <c r="G569" s="5" t="s">
        <v>112</v>
      </c>
      <c r="H569" s="69" t="s">
        <v>1542</v>
      </c>
    </row>
    <row r="570" spans="1:8">
      <c r="B570" s="15" t="s">
        <v>110</v>
      </c>
      <c r="C570" t="s">
        <v>54</v>
      </c>
      <c r="D570" s="14"/>
      <c r="E570" s="14">
        <f>SUM(D569:D569)</f>
        <v>170632.7</v>
      </c>
      <c r="G570" s="5" t="s">
        <v>112</v>
      </c>
    </row>
    <row r="571" spans="1:8">
      <c r="C571" s="6" t="s">
        <v>1537</v>
      </c>
      <c r="D571" s="14"/>
      <c r="E571" s="14"/>
      <c r="G571" s="5" t="s">
        <v>24</v>
      </c>
    </row>
    <row r="572" spans="1:8">
      <c r="A572" s="105"/>
      <c r="C572" s="8"/>
      <c r="D572" s="12"/>
      <c r="E572" s="12"/>
      <c r="F572" s="86"/>
      <c r="H572" s="6"/>
    </row>
    <row r="573" spans="1:8">
      <c r="A573" s="105">
        <v>43187</v>
      </c>
      <c r="B573" t="s">
        <v>1000</v>
      </c>
      <c r="C573" t="s">
        <v>1320</v>
      </c>
      <c r="D573" s="12">
        <v>50</v>
      </c>
      <c r="E573" s="12"/>
      <c r="F573" s="86" t="s">
        <v>1534</v>
      </c>
      <c r="G573" s="5" t="s">
        <v>112</v>
      </c>
      <c r="H573" s="6" t="s">
        <v>1544</v>
      </c>
    </row>
    <row r="574" spans="1:8">
      <c r="A574" s="105" t="s">
        <v>24</v>
      </c>
      <c r="B574" s="15" t="s">
        <v>284</v>
      </c>
      <c r="C574" s="15" t="s">
        <v>697</v>
      </c>
      <c r="D574" s="12"/>
      <c r="E574" s="12">
        <f>+D573</f>
        <v>50</v>
      </c>
      <c r="F574" s="86" t="s">
        <v>1543</v>
      </c>
      <c r="G574" s="5" t="s">
        <v>112</v>
      </c>
      <c r="H574" s="6" t="s">
        <v>24</v>
      </c>
    </row>
    <row r="575" spans="1:8">
      <c r="A575" s="105"/>
      <c r="C575" s="8" t="s">
        <v>1535</v>
      </c>
      <c r="D575" s="12"/>
      <c r="E575" s="12"/>
      <c r="F575" s="86"/>
      <c r="G575" s="5" t="s">
        <v>24</v>
      </c>
      <c r="H575" s="6" t="s">
        <v>24</v>
      </c>
    </row>
    <row r="576" spans="1:8">
      <c r="A576" s="105"/>
      <c r="C576" s="8"/>
      <c r="D576" s="12"/>
      <c r="E576" s="12"/>
      <c r="F576" s="86"/>
      <c r="H576" s="6"/>
    </row>
    <row r="577" spans="1:8" ht="15.5">
      <c r="A577" s="105"/>
      <c r="B577" s="15"/>
      <c r="C577" s="13" t="s">
        <v>621</v>
      </c>
      <c r="D577" s="14"/>
      <c r="E577" s="14"/>
      <c r="F577" s="19"/>
    </row>
    <row r="578" spans="1:8">
      <c r="A578" s="105">
        <v>43171</v>
      </c>
      <c r="B578" t="s">
        <v>110</v>
      </c>
      <c r="C578" t="s">
        <v>52</v>
      </c>
      <c r="D578" s="12">
        <v>1925.02</v>
      </c>
      <c r="E578" s="14"/>
      <c r="F578" s="39" t="s">
        <v>82</v>
      </c>
      <c r="G578" s="5" t="s">
        <v>112</v>
      </c>
      <c r="H578" s="69" t="s">
        <v>1550</v>
      </c>
    </row>
    <row r="579" spans="1:8">
      <c r="A579" s="105"/>
      <c r="B579" s="11" t="s">
        <v>1358</v>
      </c>
      <c r="C579" s="11" t="s">
        <v>1545</v>
      </c>
      <c r="D579" s="12"/>
      <c r="E579" s="12">
        <f>+D578</f>
        <v>1925.02</v>
      </c>
      <c r="G579" s="5" t="s">
        <v>112</v>
      </c>
      <c r="H579" s="6" t="s">
        <v>24</v>
      </c>
    </row>
    <row r="580" spans="1:8">
      <c r="A580" s="105"/>
      <c r="C580" s="6" t="s">
        <v>1546</v>
      </c>
      <c r="D580" s="12"/>
      <c r="E580" s="12"/>
      <c r="F580" s="82"/>
      <c r="G580" s="12"/>
      <c r="H580" s="6"/>
    </row>
    <row r="581" spans="1:8">
      <c r="A581" s="105"/>
      <c r="C581" s="8"/>
      <c r="D581" s="12"/>
      <c r="E581" s="12"/>
      <c r="F581" s="86"/>
      <c r="H581" s="6"/>
    </row>
    <row r="582" spans="1:8">
      <c r="A582" s="105">
        <v>43171</v>
      </c>
      <c r="B582" t="s">
        <v>110</v>
      </c>
      <c r="C582" t="s">
        <v>52</v>
      </c>
      <c r="D582" s="12">
        <v>991.35</v>
      </c>
      <c r="E582" s="14"/>
      <c r="F582" s="39" t="s">
        <v>82</v>
      </c>
      <c r="G582" s="5" t="s">
        <v>112</v>
      </c>
      <c r="H582" s="69" t="s">
        <v>1551</v>
      </c>
    </row>
    <row r="583" spans="1:8">
      <c r="A583" s="105"/>
      <c r="B583" s="11" t="s">
        <v>688</v>
      </c>
      <c r="C583" s="11" t="s">
        <v>1355</v>
      </c>
      <c r="D583" s="12"/>
      <c r="E583" s="12">
        <f>+D582</f>
        <v>991.35</v>
      </c>
      <c r="F583" s="178" t="s">
        <v>1552</v>
      </c>
      <c r="G583" s="5" t="s">
        <v>112</v>
      </c>
      <c r="H583" s="6" t="s">
        <v>24</v>
      </c>
    </row>
    <row r="584" spans="1:8">
      <c r="A584" s="105"/>
      <c r="C584" s="6" t="s">
        <v>1547</v>
      </c>
      <c r="D584" s="12"/>
      <c r="E584" s="12"/>
      <c r="F584" s="177" t="s">
        <v>1553</v>
      </c>
      <c r="G584" s="12"/>
      <c r="H584" s="6"/>
    </row>
    <row r="585" spans="1:8">
      <c r="A585" s="105"/>
      <c r="C585" s="8"/>
      <c r="D585" s="12"/>
      <c r="E585" s="12"/>
      <c r="F585" s="86"/>
      <c r="H585" s="6"/>
    </row>
    <row r="586" spans="1:8">
      <c r="A586" s="105">
        <v>43165</v>
      </c>
      <c r="B586" t="s">
        <v>110</v>
      </c>
      <c r="C586" t="s">
        <v>52</v>
      </c>
      <c r="D586" s="12">
        <v>465.52</v>
      </c>
      <c r="E586" s="14"/>
      <c r="F586" s="39" t="s">
        <v>82</v>
      </c>
      <c r="G586" s="5" t="s">
        <v>112</v>
      </c>
      <c r="H586" s="69" t="s">
        <v>1554</v>
      </c>
    </row>
    <row r="587" spans="1:8">
      <c r="A587" s="105"/>
      <c r="B587" s="11" t="s">
        <v>278</v>
      </c>
      <c r="C587" s="11" t="s">
        <v>1548</v>
      </c>
      <c r="D587" s="12"/>
      <c r="E587" s="12">
        <f>+D586</f>
        <v>465.52</v>
      </c>
      <c r="G587" s="5" t="s">
        <v>112</v>
      </c>
      <c r="H587" s="6" t="s">
        <v>24</v>
      </c>
    </row>
    <row r="588" spans="1:8">
      <c r="A588" s="105"/>
      <c r="C588" s="6" t="s">
        <v>1549</v>
      </c>
      <c r="D588" s="12"/>
      <c r="E588" s="12"/>
      <c r="F588" s="82"/>
      <c r="G588" s="12"/>
      <c r="H588" s="6"/>
    </row>
    <row r="589" spans="1:8">
      <c r="A589" s="105"/>
      <c r="C589" s="6"/>
      <c r="D589" s="12"/>
      <c r="E589" s="12"/>
      <c r="F589" s="82"/>
      <c r="G589" s="12"/>
      <c r="H589" s="6"/>
    </row>
    <row r="590" spans="1:8">
      <c r="A590" s="105">
        <v>43187</v>
      </c>
      <c r="B590" t="s">
        <v>110</v>
      </c>
      <c r="C590" t="s">
        <v>52</v>
      </c>
      <c r="D590" s="12">
        <v>174.38</v>
      </c>
      <c r="E590" s="14"/>
      <c r="F590" s="39" t="s">
        <v>82</v>
      </c>
      <c r="G590" s="5" t="s">
        <v>112</v>
      </c>
      <c r="H590" s="69" t="s">
        <v>1556</v>
      </c>
    </row>
    <row r="591" spans="1:8">
      <c r="A591" s="105"/>
      <c r="B591" s="11" t="s">
        <v>278</v>
      </c>
      <c r="C591" s="11" t="s">
        <v>1548</v>
      </c>
      <c r="D591" s="12"/>
      <c r="E591" s="12">
        <f>+D590</f>
        <v>174.38</v>
      </c>
      <c r="G591" s="5" t="s">
        <v>112</v>
      </c>
      <c r="H591" s="6" t="s">
        <v>24</v>
      </c>
    </row>
    <row r="592" spans="1:8">
      <c r="A592" s="105"/>
      <c r="C592" s="6" t="s">
        <v>1555</v>
      </c>
      <c r="D592" s="12"/>
      <c r="E592" s="12"/>
      <c r="F592" s="82"/>
      <c r="G592" s="12"/>
      <c r="H592" s="6"/>
    </row>
    <row r="593" spans="1:8">
      <c r="A593" s="105"/>
      <c r="C593" s="6"/>
      <c r="D593" s="12"/>
      <c r="E593" s="12"/>
      <c r="F593" s="82"/>
      <c r="G593" s="12"/>
      <c r="H593" s="6"/>
    </row>
    <row r="594" spans="1:8" ht="15.5">
      <c r="C594" s="13" t="s">
        <v>623</v>
      </c>
      <c r="D594" s="14"/>
      <c r="E594" s="14"/>
    </row>
    <row r="595" spans="1:8">
      <c r="A595" s="92">
        <v>43180</v>
      </c>
      <c r="B595" s="9" t="s">
        <v>1140</v>
      </c>
      <c r="C595" s="9" t="s">
        <v>1357</v>
      </c>
      <c r="D595" s="7">
        <v>10107.64</v>
      </c>
      <c r="E595" s="7"/>
      <c r="F595" s="86" t="s">
        <v>1557</v>
      </c>
      <c r="G595" s="5" t="s">
        <v>112</v>
      </c>
      <c r="H595" s="69" t="s">
        <v>1559</v>
      </c>
    </row>
    <row r="596" spans="1:8">
      <c r="A596" s="92" t="s">
        <v>24</v>
      </c>
      <c r="B596" s="11" t="s">
        <v>1006</v>
      </c>
      <c r="C596" s="11" t="s">
        <v>1017</v>
      </c>
      <c r="D596" s="7"/>
      <c r="E596" s="7">
        <f>+D595</f>
        <v>10107.64</v>
      </c>
      <c r="G596" s="5" t="s">
        <v>112</v>
      </c>
      <c r="H596" s="6" t="s">
        <v>24</v>
      </c>
    </row>
    <row r="597" spans="1:8">
      <c r="A597" s="105"/>
      <c r="C597" s="6" t="s">
        <v>1558</v>
      </c>
      <c r="D597" s="7"/>
      <c r="E597" s="7"/>
      <c r="F597" s="86"/>
      <c r="G597" s="12"/>
      <c r="H597" s="6"/>
    </row>
    <row r="598" spans="1:8">
      <c r="A598" s="105"/>
      <c r="C598" s="6"/>
      <c r="D598" s="7"/>
      <c r="E598" s="7"/>
      <c r="F598" s="86"/>
      <c r="G598" s="12"/>
      <c r="H598" s="6"/>
    </row>
    <row r="599" spans="1:8" ht="15.5">
      <c r="A599" s="105"/>
      <c r="C599" s="13" t="s">
        <v>621</v>
      </c>
      <c r="D599" s="7"/>
      <c r="E599" s="7"/>
      <c r="F599" s="86"/>
      <c r="G599" s="12"/>
      <c r="H599" s="6"/>
    </row>
    <row r="600" spans="1:8">
      <c r="A600" s="105">
        <v>43188</v>
      </c>
      <c r="B600" t="s">
        <v>110</v>
      </c>
      <c r="C600" t="s">
        <v>52</v>
      </c>
      <c r="D600" s="12">
        <v>167.92</v>
      </c>
      <c r="E600" s="14"/>
      <c r="F600" s="39" t="s">
        <v>82</v>
      </c>
      <c r="G600" s="5" t="s">
        <v>112</v>
      </c>
      <c r="H600" s="69" t="s">
        <v>1561</v>
      </c>
    </row>
    <row r="601" spans="1:8">
      <c r="A601" s="105"/>
      <c r="B601" s="11" t="s">
        <v>688</v>
      </c>
      <c r="C601" s="11" t="s">
        <v>1355</v>
      </c>
      <c r="D601" s="12"/>
      <c r="E601" s="12">
        <f>+D600</f>
        <v>167.92</v>
      </c>
      <c r="F601" s="178" t="s">
        <v>24</v>
      </c>
      <c r="G601" s="5" t="s">
        <v>112</v>
      </c>
      <c r="H601" s="6" t="s">
        <v>24</v>
      </c>
    </row>
    <row r="602" spans="1:8">
      <c r="A602" s="105"/>
      <c r="C602" s="6" t="s">
        <v>1560</v>
      </c>
      <c r="D602" s="12"/>
      <c r="E602" s="12"/>
      <c r="F602" s="177" t="s">
        <v>24</v>
      </c>
      <c r="G602" s="12"/>
      <c r="H602" s="6"/>
    </row>
    <row r="603" spans="1:8">
      <c r="A603" s="105"/>
      <c r="C603" s="6"/>
      <c r="D603" s="12"/>
      <c r="E603" s="12"/>
      <c r="F603" s="177"/>
      <c r="G603" s="12"/>
      <c r="H603" s="6"/>
    </row>
    <row r="604" spans="1:8">
      <c r="A604" s="105">
        <v>43188</v>
      </c>
      <c r="B604" t="s">
        <v>110</v>
      </c>
      <c r="C604" t="s">
        <v>52</v>
      </c>
      <c r="D604" s="12">
        <v>4211.18</v>
      </c>
      <c r="E604" s="14"/>
      <c r="F604" s="39" t="s">
        <v>82</v>
      </c>
      <c r="G604" s="5" t="s">
        <v>112</v>
      </c>
      <c r="H604" s="69" t="s">
        <v>1563</v>
      </c>
    </row>
    <row r="605" spans="1:8">
      <c r="A605" s="105"/>
      <c r="B605" s="11" t="s">
        <v>1358</v>
      </c>
      <c r="C605" s="11" t="s">
        <v>1545</v>
      </c>
      <c r="D605" s="12"/>
      <c r="E605" s="12">
        <f>+D604</f>
        <v>4211.18</v>
      </c>
      <c r="G605" s="5" t="s">
        <v>112</v>
      </c>
      <c r="H605" s="6" t="s">
        <v>24</v>
      </c>
    </row>
    <row r="606" spans="1:8">
      <c r="A606" s="105"/>
      <c r="C606" s="6" t="s">
        <v>1562</v>
      </c>
      <c r="D606" s="12"/>
      <c r="E606" s="12"/>
      <c r="F606" s="82"/>
      <c r="G606" s="12"/>
      <c r="H606" s="6"/>
    </row>
    <row r="607" spans="1:8" ht="12" customHeight="1">
      <c r="B607" s="30"/>
      <c r="C607" s="36"/>
      <c r="D607" s="30"/>
      <c r="E607" s="14"/>
      <c r="F607" s="30"/>
    </row>
    <row r="608" spans="1:8" ht="18.649999999999999" customHeight="1">
      <c r="B608" s="11"/>
      <c r="C608" s="13" t="s">
        <v>1568</v>
      </c>
      <c r="D608" s="14"/>
      <c r="E608" s="7"/>
      <c r="F608" s="153"/>
    </row>
    <row r="609" spans="1:8" ht="12" customHeight="1">
      <c r="A609" s="92">
        <v>43159</v>
      </c>
      <c r="B609" s="17" t="s">
        <v>528</v>
      </c>
      <c r="C609" t="s">
        <v>527</v>
      </c>
      <c r="D609" s="14"/>
      <c r="E609" s="14">
        <v>400</v>
      </c>
      <c r="F609" s="87" t="s">
        <v>1567</v>
      </c>
      <c r="G609" s="29" t="s">
        <v>112</v>
      </c>
      <c r="H609" s="69" t="s">
        <v>1574</v>
      </c>
    </row>
    <row r="610" spans="1:8" ht="12" customHeight="1">
      <c r="A610" s="92" t="s">
        <v>24</v>
      </c>
      <c r="B610" s="17" t="s">
        <v>149</v>
      </c>
      <c r="C610" t="s">
        <v>97</v>
      </c>
      <c r="D610" s="14">
        <v>152</v>
      </c>
      <c r="E610" s="14"/>
      <c r="F610" s="87"/>
      <c r="G610" s="29" t="s">
        <v>112</v>
      </c>
    </row>
    <row r="611" spans="1:8" ht="12" customHeight="1">
      <c r="B611" s="17" t="s">
        <v>191</v>
      </c>
      <c r="C611" s="17" t="s">
        <v>192</v>
      </c>
      <c r="D611" s="14">
        <v>5145</v>
      </c>
      <c r="E611" s="14"/>
      <c r="F611" s="46" t="s">
        <v>24</v>
      </c>
      <c r="G611" s="29" t="s">
        <v>112</v>
      </c>
    </row>
    <row r="612" spans="1:8" ht="12" customHeight="1">
      <c r="B612" s="17" t="s">
        <v>193</v>
      </c>
      <c r="C612" s="17" t="s">
        <v>194</v>
      </c>
      <c r="D612" s="14">
        <v>293</v>
      </c>
      <c r="E612" s="14"/>
      <c r="G612" s="29" t="s">
        <v>112</v>
      </c>
    </row>
    <row r="613" spans="1:8" ht="12" customHeight="1">
      <c r="B613" s="17" t="s">
        <v>30</v>
      </c>
      <c r="C613" s="17" t="s">
        <v>31</v>
      </c>
      <c r="D613" s="14">
        <v>252</v>
      </c>
      <c r="E613" s="14"/>
      <c r="G613" s="29" t="s">
        <v>112</v>
      </c>
    </row>
    <row r="614" spans="1:8" ht="12" customHeight="1">
      <c r="B614" s="17" t="s">
        <v>32</v>
      </c>
      <c r="C614" s="17" t="s">
        <v>148</v>
      </c>
      <c r="D614" s="14">
        <v>10626</v>
      </c>
      <c r="E614" s="14"/>
      <c r="G614" s="29" t="s">
        <v>112</v>
      </c>
    </row>
    <row r="615" spans="1:8" ht="12" customHeight="1">
      <c r="B615" s="15" t="s">
        <v>13</v>
      </c>
      <c r="C615" t="s">
        <v>132</v>
      </c>
      <c r="D615" s="14"/>
      <c r="E615" s="14">
        <f>SUM(D610:D614)-E609</f>
        <v>16068</v>
      </c>
      <c r="F615" s="46" t="s">
        <v>24</v>
      </c>
      <c r="G615" s="29" t="s">
        <v>112</v>
      </c>
    </row>
    <row r="616" spans="1:8" ht="12" customHeight="1">
      <c r="C616" s="8" t="s">
        <v>1565</v>
      </c>
      <c r="D616" s="14"/>
      <c r="E616" s="14"/>
      <c r="F616" s="46" t="s">
        <v>24</v>
      </c>
      <c r="G616" s="29" t="s">
        <v>24</v>
      </c>
    </row>
    <row r="617" spans="1:8" ht="12" customHeight="1">
      <c r="C617" s="8"/>
      <c r="D617" s="14"/>
      <c r="E617" s="14"/>
      <c r="G617" s="29"/>
    </row>
    <row r="618" spans="1:8" ht="12" customHeight="1">
      <c r="A618" s="92">
        <v>43189</v>
      </c>
      <c r="B618" s="17" t="s">
        <v>528</v>
      </c>
      <c r="C618" t="s">
        <v>527</v>
      </c>
      <c r="D618" s="14"/>
      <c r="E618" s="14">
        <v>400</v>
      </c>
      <c r="F618" s="87" t="s">
        <v>1564</v>
      </c>
      <c r="G618" s="29" t="s">
        <v>112</v>
      </c>
      <c r="H618" s="69" t="s">
        <v>1575</v>
      </c>
    </row>
    <row r="619" spans="1:8" ht="12" customHeight="1">
      <c r="A619" s="92" t="s">
        <v>24</v>
      </c>
      <c r="B619" s="17" t="s">
        <v>149</v>
      </c>
      <c r="C619" t="s">
        <v>97</v>
      </c>
      <c r="D619" s="14">
        <v>152</v>
      </c>
      <c r="E619" s="14"/>
      <c r="F619" s="87"/>
      <c r="G619" s="29" t="s">
        <v>112</v>
      </c>
    </row>
    <row r="620" spans="1:8" ht="12" customHeight="1">
      <c r="B620" s="17" t="s">
        <v>191</v>
      </c>
      <c r="C620" s="17" t="s">
        <v>192</v>
      </c>
      <c r="D620" s="14">
        <v>5145</v>
      </c>
      <c r="E620" s="14"/>
      <c r="F620" s="46" t="s">
        <v>24</v>
      </c>
      <c r="G620" s="29" t="s">
        <v>112</v>
      </c>
    </row>
    <row r="621" spans="1:8" ht="12" customHeight="1">
      <c r="B621" s="17" t="s">
        <v>193</v>
      </c>
      <c r="C621" s="17" t="s">
        <v>194</v>
      </c>
      <c r="D621" s="14">
        <v>293</v>
      </c>
      <c r="E621" s="14"/>
      <c r="G621" s="29" t="s">
        <v>112</v>
      </c>
    </row>
    <row r="622" spans="1:8" ht="12" customHeight="1">
      <c r="B622" s="17" t="s">
        <v>30</v>
      </c>
      <c r="C622" s="17" t="s">
        <v>31</v>
      </c>
      <c r="D622" s="14">
        <v>252</v>
      </c>
      <c r="E622" s="14"/>
      <c r="G622" s="29" t="s">
        <v>112</v>
      </c>
    </row>
    <row r="623" spans="1:8" ht="12" customHeight="1">
      <c r="B623" s="17" t="s">
        <v>32</v>
      </c>
      <c r="C623" s="17" t="s">
        <v>148</v>
      </c>
      <c r="D623" s="14">
        <v>10626</v>
      </c>
      <c r="E623" s="14"/>
      <c r="G623" s="29" t="s">
        <v>112</v>
      </c>
    </row>
    <row r="624" spans="1:8" ht="12" customHeight="1">
      <c r="B624" s="15" t="s">
        <v>13</v>
      </c>
      <c r="C624" t="s">
        <v>132</v>
      </c>
      <c r="D624" s="14"/>
      <c r="E624" s="14">
        <f>SUM(D619:D623)-E618</f>
        <v>16068</v>
      </c>
      <c r="F624" s="46" t="s">
        <v>24</v>
      </c>
      <c r="G624" s="29" t="s">
        <v>112</v>
      </c>
    </row>
    <row r="625" spans="1:8" ht="12" customHeight="1">
      <c r="C625" s="8" t="s">
        <v>1566</v>
      </c>
      <c r="D625" s="14"/>
      <c r="E625" s="14"/>
      <c r="F625" s="46" t="s">
        <v>24</v>
      </c>
      <c r="G625" s="29" t="s">
        <v>24</v>
      </c>
    </row>
    <row r="626" spans="1:8" ht="12" customHeight="1">
      <c r="C626" s="8"/>
      <c r="D626" s="14"/>
      <c r="E626" s="14"/>
      <c r="G626" s="29"/>
    </row>
    <row r="627" spans="1:8" ht="15.5">
      <c r="A627" s="105"/>
      <c r="C627" s="30" t="s">
        <v>83</v>
      </c>
      <c r="D627" s="7"/>
      <c r="E627" s="7"/>
      <c r="F627" s="86"/>
      <c r="G627" s="12"/>
      <c r="H627" s="6"/>
    </row>
    <row r="628" spans="1:8">
      <c r="A628" s="92">
        <v>43110</v>
      </c>
      <c r="B628" s="17" t="s">
        <v>1569</v>
      </c>
      <c r="C628" s="32" t="s">
        <v>1571</v>
      </c>
      <c r="D628" s="7">
        <v>659.2</v>
      </c>
      <c r="E628" s="7"/>
      <c r="F628" s="39" t="s">
        <v>83</v>
      </c>
      <c r="G628" s="5" t="s">
        <v>112</v>
      </c>
      <c r="H628" s="5" t="s">
        <v>1576</v>
      </c>
    </row>
    <row r="629" spans="1:8">
      <c r="B629" s="33" t="s">
        <v>1572</v>
      </c>
      <c r="C629" s="10" t="s">
        <v>1570</v>
      </c>
      <c r="D629" s="7"/>
      <c r="E629" s="7">
        <f>+D628</f>
        <v>659.2</v>
      </c>
      <c r="F629" s="39" t="s">
        <v>24</v>
      </c>
      <c r="G629" s="5" t="s">
        <v>112</v>
      </c>
      <c r="H629" s="5"/>
    </row>
    <row r="630" spans="1:8" ht="12" customHeight="1">
      <c r="C630" s="8" t="s">
        <v>1573</v>
      </c>
      <c r="D630" s="14"/>
      <c r="E630" s="14"/>
      <c r="G630" s="29"/>
    </row>
    <row r="631" spans="1:8" ht="12" customHeight="1">
      <c r="C631" s="8"/>
      <c r="D631" s="14"/>
      <c r="E631" s="14"/>
      <c r="G631" s="29"/>
    </row>
    <row r="632" spans="1:8">
      <c r="A632" s="92">
        <v>42970</v>
      </c>
      <c r="B632" s="17" t="s">
        <v>1577</v>
      </c>
      <c r="C632" s="32" t="s">
        <v>1578</v>
      </c>
      <c r="D632" s="7">
        <v>640.4</v>
      </c>
      <c r="E632" s="7"/>
      <c r="F632" s="39" t="s">
        <v>83</v>
      </c>
      <c r="G632" s="5" t="s">
        <v>112</v>
      </c>
      <c r="H632" s="5" t="s">
        <v>1580</v>
      </c>
    </row>
    <row r="633" spans="1:8">
      <c r="B633" s="33" t="s">
        <v>1572</v>
      </c>
      <c r="C633" s="10" t="s">
        <v>1570</v>
      </c>
      <c r="D633" s="7"/>
      <c r="E633" s="7">
        <f>+D632</f>
        <v>640.4</v>
      </c>
      <c r="F633" s="39" t="s">
        <v>24</v>
      </c>
      <c r="G633" s="5" t="s">
        <v>112</v>
      </c>
      <c r="H633" s="5"/>
    </row>
    <row r="634" spans="1:8" ht="12" customHeight="1">
      <c r="C634" s="8" t="s">
        <v>1579</v>
      </c>
      <c r="D634" s="14"/>
      <c r="E634" s="14"/>
      <c r="G634" s="29"/>
    </row>
    <row r="635" spans="1:8" ht="12" customHeight="1">
      <c r="C635" s="8"/>
      <c r="D635" s="14"/>
      <c r="E635" s="14"/>
      <c r="G635" s="29"/>
    </row>
    <row r="636" spans="1:8">
      <c r="A636" s="92">
        <v>43110</v>
      </c>
      <c r="B636" s="17" t="s">
        <v>1577</v>
      </c>
      <c r="C636" s="32" t="s">
        <v>1578</v>
      </c>
      <c r="D636" s="7">
        <v>248.21</v>
      </c>
      <c r="E636" s="7"/>
      <c r="F636" s="39" t="s">
        <v>83</v>
      </c>
      <c r="G636" s="5" t="s">
        <v>112</v>
      </c>
      <c r="H636" s="5" t="s">
        <v>1581</v>
      </c>
    </row>
    <row r="637" spans="1:8">
      <c r="B637" s="33" t="s">
        <v>1572</v>
      </c>
      <c r="C637" s="10" t="s">
        <v>1570</v>
      </c>
      <c r="D637" s="7"/>
      <c r="E637" s="7">
        <f>+D636</f>
        <v>248.21</v>
      </c>
      <c r="F637" s="39" t="s">
        <v>24</v>
      </c>
      <c r="G637" s="5" t="s">
        <v>112</v>
      </c>
      <c r="H637" s="5"/>
    </row>
    <row r="638" spans="1:8" ht="12" customHeight="1">
      <c r="C638" s="8" t="s">
        <v>1579</v>
      </c>
      <c r="D638" s="14"/>
      <c r="E638" s="14"/>
      <c r="G638" s="29"/>
    </row>
    <row r="639" spans="1:8" ht="12" customHeight="1">
      <c r="C639" s="8"/>
      <c r="D639" s="14"/>
      <c r="E639" s="14"/>
      <c r="G639" s="29"/>
    </row>
    <row r="640" spans="1:8">
      <c r="A640" s="92">
        <v>43194</v>
      </c>
      <c r="B640" s="17" t="s">
        <v>1582</v>
      </c>
      <c r="C640" s="32" t="s">
        <v>1584</v>
      </c>
      <c r="D640" s="7">
        <v>500.85</v>
      </c>
      <c r="E640" s="7"/>
      <c r="F640" s="39" t="s">
        <v>83</v>
      </c>
      <c r="G640" s="5" t="s">
        <v>112</v>
      </c>
      <c r="H640" s="5" t="s">
        <v>1583</v>
      </c>
    </row>
    <row r="641" spans="1:8">
      <c r="B641" s="33" t="s">
        <v>1585</v>
      </c>
      <c r="C641" s="10" t="s">
        <v>1586</v>
      </c>
      <c r="D641" s="7"/>
      <c r="E641" s="7">
        <f>+D640</f>
        <v>500.85</v>
      </c>
      <c r="F641" s="39" t="s">
        <v>24</v>
      </c>
      <c r="G641" s="5" t="s">
        <v>112</v>
      </c>
      <c r="H641" s="5"/>
    </row>
    <row r="642" spans="1:8" ht="12" customHeight="1">
      <c r="C642" s="8" t="s">
        <v>1587</v>
      </c>
      <c r="D642" s="14"/>
      <c r="E642" s="14"/>
      <c r="G642" s="29"/>
    </row>
    <row r="643" spans="1:8" ht="12" customHeight="1">
      <c r="C643" s="8"/>
      <c r="D643" s="14"/>
      <c r="E643" s="14"/>
      <c r="G643" s="29"/>
    </row>
    <row r="644" spans="1:8" ht="12" customHeight="1">
      <c r="C644" s="118" t="s">
        <v>1597</v>
      </c>
      <c r="D644" s="14"/>
      <c r="E644" s="14"/>
      <c r="G644" s="29"/>
    </row>
    <row r="645" spans="1:8">
      <c r="A645" s="92">
        <v>43190</v>
      </c>
      <c r="B645" s="17" t="s">
        <v>55</v>
      </c>
      <c r="C645" s="32" t="s">
        <v>175</v>
      </c>
      <c r="D645" s="7">
        <v>200</v>
      </c>
      <c r="E645" s="7"/>
      <c r="F645" s="39" t="s">
        <v>1588</v>
      </c>
      <c r="G645" s="5" t="s">
        <v>112</v>
      </c>
      <c r="H645" s="5" t="s">
        <v>1592</v>
      </c>
    </row>
    <row r="646" spans="1:8">
      <c r="B646" s="33" t="s">
        <v>1589</v>
      </c>
      <c r="C646" s="10" t="s">
        <v>1590</v>
      </c>
      <c r="D646" s="7"/>
      <c r="E646" s="7">
        <f>+D645</f>
        <v>200</v>
      </c>
      <c r="F646" s="39" t="s">
        <v>24</v>
      </c>
      <c r="G646" s="5" t="s">
        <v>112</v>
      </c>
      <c r="H646" s="5"/>
    </row>
    <row r="647" spans="1:8" ht="12" customHeight="1">
      <c r="C647" s="8" t="s">
        <v>1591</v>
      </c>
      <c r="D647" s="14"/>
      <c r="E647" s="14"/>
      <c r="G647" s="29"/>
    </row>
    <row r="648" spans="1:8" ht="12" customHeight="1">
      <c r="C648" s="8"/>
      <c r="D648" s="14"/>
      <c r="E648" s="14"/>
      <c r="G648" s="29"/>
    </row>
    <row r="649" spans="1:8" ht="12" customHeight="1">
      <c r="A649" s="92">
        <v>43190</v>
      </c>
      <c r="B649" s="9" t="s">
        <v>55</v>
      </c>
      <c r="C649" s="3" t="s">
        <v>175</v>
      </c>
      <c r="D649" s="14">
        <v>8935</v>
      </c>
      <c r="E649" s="14"/>
      <c r="F649" s="46" t="s">
        <v>1593</v>
      </c>
      <c r="G649" s="5" t="s">
        <v>112</v>
      </c>
      <c r="H649" s="5" t="s">
        <v>1596</v>
      </c>
    </row>
    <row r="650" spans="1:8" ht="12" customHeight="1">
      <c r="B650" s="11" t="s">
        <v>941</v>
      </c>
      <c r="C650" s="11" t="s">
        <v>1460</v>
      </c>
      <c r="D650" s="14"/>
      <c r="E650" s="14">
        <f>+D649</f>
        <v>8935</v>
      </c>
      <c r="F650" s="46" t="s">
        <v>1594</v>
      </c>
      <c r="G650" s="5" t="s">
        <v>112</v>
      </c>
      <c r="H650" s="5"/>
    </row>
    <row r="651" spans="1:8" ht="12" customHeight="1">
      <c r="C651" s="6" t="s">
        <v>1595</v>
      </c>
      <c r="D651" s="14"/>
      <c r="E651" s="14"/>
      <c r="G651" s="29"/>
    </row>
    <row r="652" spans="1:8" ht="12" customHeight="1">
      <c r="C652" s="6"/>
      <c r="D652" s="14"/>
      <c r="E652" s="14"/>
      <c r="G652" s="29"/>
    </row>
    <row r="653" spans="1:8">
      <c r="A653" s="92">
        <v>43177</v>
      </c>
      <c r="B653" s="9" t="s">
        <v>87</v>
      </c>
      <c r="C653" s="9" t="s">
        <v>479</v>
      </c>
      <c r="D653" s="14">
        <v>1068.49</v>
      </c>
      <c r="E653" s="14"/>
      <c r="F653" s="86" t="s">
        <v>339</v>
      </c>
      <c r="G653" s="5" t="s">
        <v>112</v>
      </c>
      <c r="H653" s="8" t="s">
        <v>1598</v>
      </c>
    </row>
    <row r="654" spans="1:8">
      <c r="B654" s="11" t="s">
        <v>1006</v>
      </c>
      <c r="C654" s="11" t="s">
        <v>1017</v>
      </c>
      <c r="D654" s="14"/>
      <c r="E654" s="14">
        <f>SUM(D653:D653)</f>
        <v>1068.49</v>
      </c>
      <c r="F654" s="46" t="s">
        <v>1019</v>
      </c>
      <c r="G654" s="5" t="s">
        <v>112</v>
      </c>
      <c r="H654" s="5"/>
    </row>
    <row r="655" spans="1:8">
      <c r="B655" t="s">
        <v>220</v>
      </c>
      <c r="C655" s="3" t="s">
        <v>1014</v>
      </c>
      <c r="D655" s="14">
        <v>1068.49</v>
      </c>
      <c r="E655" s="14"/>
      <c r="G655" s="5" t="s">
        <v>112</v>
      </c>
      <c r="H655" s="5"/>
    </row>
    <row r="656" spans="1:8">
      <c r="B656" s="11" t="s">
        <v>202</v>
      </c>
      <c r="C656" s="10" t="s">
        <v>481</v>
      </c>
      <c r="D656" s="14"/>
      <c r="E656" s="14">
        <f>SUM(D655:D655)</f>
        <v>1068.49</v>
      </c>
      <c r="G656" s="5" t="s">
        <v>112</v>
      </c>
      <c r="H656" s="5"/>
    </row>
    <row r="657" spans="1:8">
      <c r="C657" s="6" t="s">
        <v>1020</v>
      </c>
      <c r="D657" s="7"/>
      <c r="E657" s="7"/>
      <c r="H657" s="5"/>
    </row>
    <row r="658" spans="1:8">
      <c r="C658" s="6"/>
      <c r="D658" s="7"/>
      <c r="E658" s="7"/>
      <c r="H658" s="5"/>
    </row>
    <row r="659" spans="1:8">
      <c r="A659" s="92">
        <v>43177</v>
      </c>
      <c r="B659" s="9" t="s">
        <v>87</v>
      </c>
      <c r="C659" s="9" t="s">
        <v>479</v>
      </c>
      <c r="D659" s="14">
        <v>4263.26</v>
      </c>
      <c r="E659" s="14"/>
      <c r="F659" s="86" t="s">
        <v>339</v>
      </c>
      <c r="G659" s="5" t="s">
        <v>112</v>
      </c>
      <c r="H659" s="8" t="s">
        <v>1599</v>
      </c>
    </row>
    <row r="660" spans="1:8">
      <c r="B660" s="11" t="s">
        <v>1006</v>
      </c>
      <c r="C660" s="11" t="s">
        <v>1017</v>
      </c>
      <c r="D660" s="14"/>
      <c r="E660" s="14">
        <f>SUM(D659:D659)</f>
        <v>4263.26</v>
      </c>
      <c r="F660" s="46" t="s">
        <v>1019</v>
      </c>
      <c r="G660" s="5" t="s">
        <v>112</v>
      </c>
      <c r="H660" s="5"/>
    </row>
    <row r="661" spans="1:8">
      <c r="B661" t="s">
        <v>220</v>
      </c>
      <c r="C661" s="3" t="s">
        <v>1014</v>
      </c>
      <c r="D661" s="14">
        <v>4263.26</v>
      </c>
      <c r="E661" s="14"/>
      <c r="G661" s="5" t="s">
        <v>112</v>
      </c>
      <c r="H661" s="5"/>
    </row>
    <row r="662" spans="1:8">
      <c r="B662" s="11" t="s">
        <v>202</v>
      </c>
      <c r="C662" s="10" t="s">
        <v>481</v>
      </c>
      <c r="D662" s="14"/>
      <c r="E662" s="14">
        <f>SUM(D661:D661)</f>
        <v>4263.26</v>
      </c>
      <c r="G662" s="5" t="s">
        <v>112</v>
      </c>
      <c r="H662" s="5"/>
    </row>
    <row r="663" spans="1:8">
      <c r="C663" s="6" t="s">
        <v>1021</v>
      </c>
      <c r="D663" s="7"/>
      <c r="E663" s="7"/>
      <c r="H663" s="5"/>
    </row>
    <row r="664" spans="1:8">
      <c r="C664" s="6"/>
      <c r="D664" s="7"/>
      <c r="E664" s="7"/>
      <c r="H664" s="5"/>
    </row>
    <row r="665" spans="1:8" ht="15.5">
      <c r="C665" s="13" t="s">
        <v>1356</v>
      </c>
      <c r="D665" s="14"/>
      <c r="E665" s="14"/>
    </row>
    <row r="666" spans="1:8">
      <c r="A666" s="92">
        <v>43208</v>
      </c>
      <c r="B666" s="9" t="s">
        <v>1140</v>
      </c>
      <c r="C666" s="9" t="s">
        <v>1357</v>
      </c>
      <c r="D666" s="7">
        <v>1369.08</v>
      </c>
      <c r="E666" s="7"/>
      <c r="F666" s="86" t="s">
        <v>340</v>
      </c>
      <c r="G666" s="5" t="s">
        <v>112</v>
      </c>
      <c r="H666" s="69" t="s">
        <v>1602</v>
      </c>
    </row>
    <row r="667" spans="1:8">
      <c r="A667" s="92" t="s">
        <v>24</v>
      </c>
      <c r="B667" s="11" t="s">
        <v>1006</v>
      </c>
      <c r="C667" s="11" t="s">
        <v>1017</v>
      </c>
      <c r="D667" s="7"/>
      <c r="E667" s="7">
        <f>+D666</f>
        <v>1369.08</v>
      </c>
      <c r="G667" s="5" t="s">
        <v>112</v>
      </c>
      <c r="H667" s="6" t="s">
        <v>24</v>
      </c>
    </row>
    <row r="668" spans="1:8">
      <c r="A668" s="105"/>
      <c r="C668" s="6" t="s">
        <v>1600</v>
      </c>
      <c r="D668" s="7"/>
      <c r="E668" s="7"/>
      <c r="F668" s="86"/>
      <c r="G668" s="12"/>
      <c r="H668" s="6"/>
    </row>
    <row r="669" spans="1:8">
      <c r="C669" s="6"/>
      <c r="D669" s="7"/>
      <c r="E669" s="7"/>
      <c r="H669" s="5"/>
    </row>
    <row r="670" spans="1:8" ht="15.5">
      <c r="C670" s="13" t="s">
        <v>623</v>
      </c>
      <c r="D670" s="14"/>
      <c r="E670" s="14"/>
    </row>
    <row r="671" spans="1:8">
      <c r="A671" s="92">
        <v>43208</v>
      </c>
      <c r="B671" s="9" t="s">
        <v>1140</v>
      </c>
      <c r="C671" s="9" t="s">
        <v>1357</v>
      </c>
      <c r="D671" s="7">
        <v>40496.089999999997</v>
      </c>
      <c r="E671" s="7"/>
      <c r="F671" s="86" t="s">
        <v>1557</v>
      </c>
      <c r="G671" s="5" t="s">
        <v>112</v>
      </c>
      <c r="H671" s="69" t="s">
        <v>1603</v>
      </c>
    </row>
    <row r="672" spans="1:8">
      <c r="A672" s="92" t="s">
        <v>24</v>
      </c>
      <c r="B672" s="11" t="s">
        <v>1006</v>
      </c>
      <c r="C672" s="11" t="s">
        <v>1017</v>
      </c>
      <c r="D672" s="7"/>
      <c r="E672" s="7">
        <f>+D671</f>
        <v>40496.089999999997</v>
      </c>
      <c r="G672" s="5" t="s">
        <v>112</v>
      </c>
      <c r="H672" s="6" t="s">
        <v>24</v>
      </c>
    </row>
    <row r="673" spans="1:8">
      <c r="A673" s="105"/>
      <c r="C673" s="6" t="s">
        <v>1601</v>
      </c>
      <c r="D673" s="7"/>
      <c r="E673" s="7"/>
      <c r="F673" s="86"/>
      <c r="G673" s="12"/>
      <c r="H673" s="6"/>
    </row>
    <row r="674" spans="1:8">
      <c r="A674" s="105"/>
      <c r="C674" s="6"/>
      <c r="D674" s="7"/>
      <c r="E674" s="7"/>
      <c r="F674" s="86"/>
      <c r="G674" s="12"/>
      <c r="H674" s="6"/>
    </row>
    <row r="675" spans="1:8" ht="15.5">
      <c r="A675" s="105"/>
      <c r="C675" s="13" t="s">
        <v>621</v>
      </c>
      <c r="D675" s="7"/>
      <c r="E675" s="7"/>
      <c r="F675" s="86"/>
      <c r="G675" s="12"/>
      <c r="H675" s="6"/>
    </row>
    <row r="676" spans="1:8">
      <c r="A676" s="105">
        <v>43209</v>
      </c>
      <c r="B676" t="s">
        <v>110</v>
      </c>
      <c r="C676" t="s">
        <v>52</v>
      </c>
      <c r="D676" s="12">
        <v>410.42</v>
      </c>
      <c r="E676" s="14"/>
      <c r="F676" s="39" t="s">
        <v>82</v>
      </c>
      <c r="G676" s="5" t="s">
        <v>112</v>
      </c>
      <c r="H676" s="69" t="s">
        <v>1605</v>
      </c>
    </row>
    <row r="677" spans="1:8">
      <c r="A677" s="105"/>
      <c r="B677" s="11" t="s">
        <v>688</v>
      </c>
      <c r="C677" s="11" t="s">
        <v>1355</v>
      </c>
      <c r="D677" s="12"/>
      <c r="E677" s="12">
        <f>+D676</f>
        <v>410.42</v>
      </c>
      <c r="F677" s="178" t="s">
        <v>24</v>
      </c>
      <c r="G677" s="5" t="s">
        <v>112</v>
      </c>
      <c r="H677" s="6" t="s">
        <v>24</v>
      </c>
    </row>
    <row r="678" spans="1:8">
      <c r="A678" s="105"/>
      <c r="C678" s="6" t="s">
        <v>1604</v>
      </c>
      <c r="D678" s="12"/>
      <c r="E678" s="12"/>
      <c r="F678" s="177" t="s">
        <v>24</v>
      </c>
      <c r="G678" s="12"/>
      <c r="H678" s="6"/>
    </row>
    <row r="679" spans="1:8">
      <c r="A679" s="105"/>
      <c r="C679" s="6"/>
      <c r="D679" s="7"/>
      <c r="E679" s="7"/>
      <c r="F679" s="86"/>
      <c r="G679" s="12"/>
      <c r="H679" s="6"/>
    </row>
    <row r="680" spans="1:8">
      <c r="A680" s="105">
        <v>43209</v>
      </c>
      <c r="B680" t="s">
        <v>110</v>
      </c>
      <c r="C680" t="s">
        <v>52</v>
      </c>
      <c r="D680" s="12">
        <v>3465</v>
      </c>
      <c r="E680" s="14"/>
      <c r="F680" s="39" t="s">
        <v>82</v>
      </c>
      <c r="G680" s="5" t="s">
        <v>112</v>
      </c>
      <c r="H680" s="69" t="s">
        <v>1607</v>
      </c>
    </row>
    <row r="681" spans="1:8">
      <c r="A681" s="105"/>
      <c r="B681" s="11" t="s">
        <v>1358</v>
      </c>
      <c r="C681" s="11" t="s">
        <v>1545</v>
      </c>
      <c r="D681" s="12"/>
      <c r="E681" s="12">
        <f>+D680</f>
        <v>3465</v>
      </c>
      <c r="F681" s="178" t="s">
        <v>24</v>
      </c>
      <c r="G681" s="5" t="s">
        <v>112</v>
      </c>
      <c r="H681" s="6" t="s">
        <v>24</v>
      </c>
    </row>
    <row r="682" spans="1:8">
      <c r="A682" s="105"/>
      <c r="C682" s="6" t="s">
        <v>1606</v>
      </c>
      <c r="D682" s="12"/>
      <c r="E682" s="12"/>
      <c r="F682" s="177" t="s">
        <v>24</v>
      </c>
      <c r="G682" s="12"/>
      <c r="H682" s="6"/>
    </row>
    <row r="683" spans="1:8">
      <c r="A683" s="105"/>
      <c r="C683" s="6"/>
      <c r="D683" s="7"/>
      <c r="E683" s="7"/>
      <c r="F683" s="86"/>
      <c r="G683" s="12"/>
      <c r="H683" s="6"/>
    </row>
    <row r="684" spans="1:8">
      <c r="A684" s="179">
        <v>42949</v>
      </c>
      <c r="B684" s="6" t="s">
        <v>1608</v>
      </c>
      <c r="C684" s="6"/>
      <c r="D684" s="7"/>
      <c r="E684" s="7"/>
      <c r="F684" s="86" t="s">
        <v>1609</v>
      </c>
      <c r="G684" s="12" t="s">
        <v>112</v>
      </c>
      <c r="H684" s="6" t="s">
        <v>1610</v>
      </c>
    </row>
    <row r="685" spans="1:8">
      <c r="A685" s="179"/>
      <c r="B685" s="6"/>
      <c r="C685" s="6"/>
      <c r="D685" s="7"/>
      <c r="E685" s="7"/>
      <c r="F685" s="86"/>
      <c r="G685" s="12"/>
      <c r="H685" s="6"/>
    </row>
    <row r="686" spans="1:8" ht="15.5">
      <c r="A686" s="105"/>
      <c r="C686" s="118" t="s">
        <v>1614</v>
      </c>
      <c r="D686" s="7"/>
      <c r="E686" s="7"/>
      <c r="F686" s="86"/>
      <c r="G686" s="12"/>
      <c r="H686" s="6"/>
    </row>
    <row r="687" spans="1:8">
      <c r="A687" s="92">
        <v>42949</v>
      </c>
      <c r="B687" s="9" t="s">
        <v>932</v>
      </c>
      <c r="C687" s="9" t="s">
        <v>934</v>
      </c>
      <c r="D687" s="12">
        <v>158.05000000000001</v>
      </c>
      <c r="E687" s="14"/>
      <c r="F687" s="46" t="s">
        <v>83</v>
      </c>
      <c r="G687" s="5" t="s">
        <v>112</v>
      </c>
      <c r="H687" s="69" t="s">
        <v>1613</v>
      </c>
    </row>
    <row r="688" spans="1:8">
      <c r="B688" s="9" t="s">
        <v>1611</v>
      </c>
      <c r="C688" s="9" t="s">
        <v>1612</v>
      </c>
      <c r="D688" s="12">
        <v>160</v>
      </c>
      <c r="E688" s="14"/>
    </row>
    <row r="689" spans="1:8">
      <c r="B689" s="10" t="s">
        <v>593</v>
      </c>
      <c r="C689" s="11" t="s">
        <v>933</v>
      </c>
      <c r="E689" s="12">
        <f>SUM(D687:D688)</f>
        <v>318.05</v>
      </c>
      <c r="F689" s="39" t="s">
        <v>24</v>
      </c>
      <c r="G689" s="5" t="s">
        <v>112</v>
      </c>
      <c r="H689" s="69" t="s">
        <v>24</v>
      </c>
    </row>
    <row r="690" spans="1:8">
      <c r="C690" s="6" t="s">
        <v>935</v>
      </c>
      <c r="F690" s="85" t="s">
        <v>24</v>
      </c>
    </row>
    <row r="691" spans="1:8">
      <c r="C691" s="6"/>
      <c r="F691" s="85"/>
    </row>
    <row r="692" spans="1:8">
      <c r="A692" s="92">
        <v>43138</v>
      </c>
      <c r="B692" s="9" t="s">
        <v>1615</v>
      </c>
      <c r="C692" s="9" t="s">
        <v>1616</v>
      </c>
      <c r="D692" s="12">
        <v>398.76</v>
      </c>
      <c r="E692" s="14"/>
      <c r="F692" s="46" t="s">
        <v>83</v>
      </c>
      <c r="G692" s="5" t="s">
        <v>112</v>
      </c>
      <c r="H692" s="69" t="s">
        <v>1619</v>
      </c>
    </row>
    <row r="693" spans="1:8">
      <c r="B693" s="10" t="s">
        <v>1617</v>
      </c>
      <c r="C693" s="11" t="s">
        <v>1618</v>
      </c>
      <c r="E693" s="12">
        <f>SUM(D692:D692)</f>
        <v>398.76</v>
      </c>
      <c r="F693" s="39" t="s">
        <v>24</v>
      </c>
      <c r="G693" s="5" t="s">
        <v>112</v>
      </c>
      <c r="H693" s="69" t="s">
        <v>24</v>
      </c>
    </row>
    <row r="694" spans="1:8">
      <c r="C694" s="6" t="s">
        <v>1620</v>
      </c>
      <c r="F694" s="85" t="s">
        <v>24</v>
      </c>
    </row>
    <row r="695" spans="1:8">
      <c r="C695" s="6"/>
      <c r="F695" s="85"/>
    </row>
    <row r="696" spans="1:8">
      <c r="A696" s="105"/>
      <c r="C696" s="5" t="s">
        <v>771</v>
      </c>
      <c r="D696" s="12"/>
      <c r="E696" s="12"/>
      <c r="F696" s="86"/>
      <c r="G696" s="12"/>
      <c r="H696" s="6"/>
    </row>
    <row r="697" spans="1:8" ht="14">
      <c r="A697" s="92">
        <v>43215</v>
      </c>
      <c r="B697" s="9" t="s">
        <v>536</v>
      </c>
      <c r="C697" s="9" t="s">
        <v>1621</v>
      </c>
      <c r="D697" s="14">
        <v>14000</v>
      </c>
      <c r="E697" s="14"/>
      <c r="F697" s="46" t="s">
        <v>74</v>
      </c>
      <c r="G697" s="29" t="s">
        <v>112</v>
      </c>
      <c r="H697" s="6" t="s">
        <v>51</v>
      </c>
    </row>
    <row r="698" spans="1:8" ht="14">
      <c r="B698" s="15" t="s">
        <v>181</v>
      </c>
      <c r="C698" t="s">
        <v>62</v>
      </c>
      <c r="D698" s="14"/>
      <c r="E698" s="14">
        <f>+D697</f>
        <v>14000</v>
      </c>
      <c r="F698" s="115" t="s">
        <v>214</v>
      </c>
      <c r="G698" s="29" t="s">
        <v>112</v>
      </c>
      <c r="H698" s="6">
        <v>12793</v>
      </c>
    </row>
    <row r="699" spans="1:8" ht="14">
      <c r="B699" s="15"/>
      <c r="C699" s="6" t="s">
        <v>1622</v>
      </c>
      <c r="D699" s="14"/>
      <c r="E699" s="14"/>
      <c r="G699" s="29"/>
      <c r="H699" s="6"/>
    </row>
    <row r="700" spans="1:8">
      <c r="A700" s="105"/>
      <c r="C700" s="5" t="s">
        <v>24</v>
      </c>
      <c r="D700" s="12"/>
      <c r="E700" s="12"/>
      <c r="F700" s="86"/>
      <c r="G700" s="12"/>
      <c r="H700" s="6"/>
    </row>
    <row r="701" spans="1:8" ht="14">
      <c r="A701" s="92">
        <v>43215</v>
      </c>
      <c r="B701" s="9" t="s">
        <v>537</v>
      </c>
      <c r="C701" s="9" t="s">
        <v>1623</v>
      </c>
      <c r="D701" s="14">
        <v>11000</v>
      </c>
      <c r="E701" s="14"/>
      <c r="F701" s="46" t="s">
        <v>74</v>
      </c>
      <c r="G701" s="29" t="s">
        <v>112</v>
      </c>
      <c r="H701" s="6" t="s">
        <v>51</v>
      </c>
    </row>
    <row r="702" spans="1:8" ht="14">
      <c r="B702" s="15" t="s">
        <v>181</v>
      </c>
      <c r="C702" t="s">
        <v>62</v>
      </c>
      <c r="D702" s="14"/>
      <c r="E702" s="14">
        <f>+D701</f>
        <v>11000</v>
      </c>
      <c r="F702" s="115" t="s">
        <v>214</v>
      </c>
      <c r="G702" s="29" t="s">
        <v>112</v>
      </c>
      <c r="H702" s="6">
        <v>12794</v>
      </c>
    </row>
    <row r="703" spans="1:8" ht="14">
      <c r="B703" s="15"/>
      <c r="C703" s="6" t="s">
        <v>1624</v>
      </c>
      <c r="D703" s="14"/>
      <c r="E703" s="14"/>
      <c r="G703" s="29"/>
      <c r="H703" s="6"/>
    </row>
    <row r="704" spans="1:8" ht="14">
      <c r="B704" s="15"/>
      <c r="C704" s="6"/>
      <c r="D704" s="14"/>
      <c r="E704" s="14"/>
      <c r="G704" s="29"/>
      <c r="H704" s="6"/>
    </row>
    <row r="705" spans="1:9" ht="15.5">
      <c r="A705" s="92" t="s">
        <v>24</v>
      </c>
      <c r="B705" s="15"/>
      <c r="C705" s="13" t="s">
        <v>1630</v>
      </c>
      <c r="D705" s="14"/>
      <c r="E705" s="14"/>
      <c r="G705" s="29"/>
      <c r="H705" s="6"/>
    </row>
    <row r="706" spans="1:9">
      <c r="A706" s="56">
        <v>43005</v>
      </c>
      <c r="B706" s="9" t="s">
        <v>1625</v>
      </c>
      <c r="C706" s="3" t="s">
        <v>1629</v>
      </c>
      <c r="D706" s="14">
        <v>44000</v>
      </c>
      <c r="E706" s="14"/>
      <c r="F706" s="46" t="s">
        <v>595</v>
      </c>
      <c r="G706" s="5" t="s">
        <v>112</v>
      </c>
      <c r="H706" s="69" t="s">
        <v>1632</v>
      </c>
    </row>
    <row r="707" spans="1:9">
      <c r="A707" s="56"/>
      <c r="B707" s="11" t="s">
        <v>1627</v>
      </c>
      <c r="C707" s="11" t="s">
        <v>1628</v>
      </c>
      <c r="D707" s="14"/>
      <c r="E707" s="14">
        <f>+D706</f>
        <v>44000</v>
      </c>
      <c r="F707" s="46" t="s">
        <v>1626</v>
      </c>
      <c r="G707" s="5" t="s">
        <v>112</v>
      </c>
    </row>
    <row r="708" spans="1:9">
      <c r="A708" s="56"/>
      <c r="B708" s="9" t="s">
        <v>55</v>
      </c>
      <c r="C708" s="9" t="s">
        <v>175</v>
      </c>
      <c r="D708" s="14">
        <v>44000</v>
      </c>
      <c r="E708" s="14"/>
      <c r="G708" s="5" t="s">
        <v>112</v>
      </c>
    </row>
    <row r="709" spans="1:9">
      <c r="A709" s="56"/>
      <c r="B709" s="11" t="s">
        <v>948</v>
      </c>
      <c r="C709" s="11" t="s">
        <v>949</v>
      </c>
      <c r="D709" s="14"/>
      <c r="E709" s="14">
        <f>+D708</f>
        <v>44000</v>
      </c>
      <c r="F709" s="46" t="s">
        <v>24</v>
      </c>
      <c r="G709" s="5" t="s">
        <v>112</v>
      </c>
      <c r="H709" s="141" t="s">
        <v>24</v>
      </c>
    </row>
    <row r="710" spans="1:9">
      <c r="A710" s="56"/>
      <c r="B710" s="11"/>
      <c r="C710" s="6" t="s">
        <v>1631</v>
      </c>
      <c r="D710" s="14"/>
      <c r="E710" s="14"/>
      <c r="H710" s="69" t="s">
        <v>24</v>
      </c>
    </row>
    <row r="711" spans="1:9" ht="14">
      <c r="B711" s="15"/>
      <c r="C711" s="6"/>
      <c r="D711" s="14"/>
      <c r="E711" s="14"/>
      <c r="G711" s="29"/>
      <c r="H711" s="6"/>
    </row>
    <row r="712" spans="1:9" ht="15.5">
      <c r="B712" s="11"/>
      <c r="C712" s="13" t="s">
        <v>1568</v>
      </c>
      <c r="D712" s="14"/>
      <c r="E712" s="7"/>
      <c r="F712" s="153"/>
    </row>
    <row r="713" spans="1:9" ht="18.649999999999999" customHeight="1">
      <c r="A713" s="92">
        <v>43220</v>
      </c>
      <c r="B713" s="17" t="s">
        <v>528</v>
      </c>
      <c r="C713" t="s">
        <v>527</v>
      </c>
      <c r="D713" s="14"/>
      <c r="E713" s="14">
        <v>400</v>
      </c>
      <c r="F713" s="87" t="s">
        <v>1633</v>
      </c>
      <c r="G713" s="29" t="s">
        <v>112</v>
      </c>
      <c r="H713" s="69" t="s">
        <v>1634</v>
      </c>
    </row>
    <row r="714" spans="1:9" ht="12.65" customHeight="1">
      <c r="A714" s="92" t="s">
        <v>24</v>
      </c>
      <c r="B714" s="17" t="s">
        <v>149</v>
      </c>
      <c r="C714" t="s">
        <v>97</v>
      </c>
      <c r="D714" s="14">
        <v>152</v>
      </c>
      <c r="E714" s="14"/>
      <c r="F714" s="87"/>
      <c r="G714" s="29" t="s">
        <v>112</v>
      </c>
    </row>
    <row r="715" spans="1:9" ht="14">
      <c r="B715" s="17" t="s">
        <v>191</v>
      </c>
      <c r="C715" s="17" t="s">
        <v>192</v>
      </c>
      <c r="D715" s="14">
        <v>5145</v>
      </c>
      <c r="E715" s="14"/>
      <c r="F715" s="46" t="s">
        <v>24</v>
      </c>
      <c r="G715" s="29" t="s">
        <v>112</v>
      </c>
    </row>
    <row r="716" spans="1:9" ht="14">
      <c r="B716" s="17" t="s">
        <v>193</v>
      </c>
      <c r="C716" s="17" t="s">
        <v>194</v>
      </c>
      <c r="D716" s="14">
        <v>293</v>
      </c>
      <c r="E716" s="14"/>
      <c r="G716" s="29" t="s">
        <v>112</v>
      </c>
    </row>
    <row r="717" spans="1:9" ht="14">
      <c r="B717" s="17" t="s">
        <v>30</v>
      </c>
      <c r="C717" s="17" t="s">
        <v>31</v>
      </c>
      <c r="D717" s="14">
        <v>252</v>
      </c>
      <c r="E717" s="14"/>
      <c r="G717" s="29" t="s">
        <v>112</v>
      </c>
    </row>
    <row r="718" spans="1:9" s="45" customFormat="1" ht="14">
      <c r="A718" s="92"/>
      <c r="B718" s="17" t="s">
        <v>32</v>
      </c>
      <c r="C718" s="17" t="s">
        <v>148</v>
      </c>
      <c r="D718" s="14">
        <v>10626</v>
      </c>
      <c r="E718" s="14"/>
      <c r="F718" s="46"/>
      <c r="G718" s="29" t="s">
        <v>112</v>
      </c>
      <c r="H718" s="69"/>
      <c r="I718" s="69"/>
    </row>
    <row r="719" spans="1:9" s="45" customFormat="1" ht="14">
      <c r="A719" s="92"/>
      <c r="B719" s="15" t="s">
        <v>13</v>
      </c>
      <c r="C719" t="s">
        <v>132</v>
      </c>
      <c r="D719" s="14"/>
      <c r="E719" s="14">
        <f>SUM(D714:D718)-E713</f>
        <v>16068</v>
      </c>
      <c r="F719" s="46" t="s">
        <v>24</v>
      </c>
      <c r="G719" s="29" t="s">
        <v>112</v>
      </c>
      <c r="H719" s="69"/>
      <c r="I719" s="69"/>
    </row>
    <row r="720" spans="1:9" ht="12.75" customHeight="1">
      <c r="C720" s="8" t="s">
        <v>1635</v>
      </c>
      <c r="D720" s="14"/>
      <c r="E720" s="14"/>
      <c r="F720" s="46" t="s">
        <v>24</v>
      </c>
      <c r="G720" s="29" t="s">
        <v>24</v>
      </c>
    </row>
    <row r="721" spans="1:8" ht="12.75" customHeight="1">
      <c r="C721" s="8"/>
      <c r="D721" s="14"/>
      <c r="E721" s="14"/>
      <c r="G721" s="29"/>
    </row>
    <row r="722" spans="1:8" ht="15.65" customHeight="1">
      <c r="C722" s="13" t="s">
        <v>1637</v>
      </c>
      <c r="D722" s="14"/>
      <c r="E722" s="14"/>
      <c r="G722" s="29"/>
    </row>
    <row r="723" spans="1:8" ht="12.75" customHeight="1">
      <c r="A723" s="92">
        <v>43082</v>
      </c>
      <c r="B723" s="9" t="s">
        <v>1638</v>
      </c>
      <c r="C723" s="9" t="s">
        <v>1639</v>
      </c>
      <c r="D723" s="14">
        <v>2273.25</v>
      </c>
      <c r="E723" s="14"/>
      <c r="F723" s="46" t="s">
        <v>83</v>
      </c>
      <c r="G723" s="29" t="s">
        <v>112</v>
      </c>
      <c r="H723" s="69" t="s">
        <v>1644</v>
      </c>
    </row>
    <row r="724" spans="1:8" ht="12.75" customHeight="1">
      <c r="B724" s="11" t="s">
        <v>1640</v>
      </c>
      <c r="C724" s="11" t="s">
        <v>1641</v>
      </c>
      <c r="D724" s="14"/>
      <c r="E724" s="14">
        <f>+D723</f>
        <v>2273.25</v>
      </c>
      <c r="G724" s="29" t="s">
        <v>112</v>
      </c>
    </row>
    <row r="725" spans="1:8" ht="12.75" customHeight="1">
      <c r="B725" s="11"/>
      <c r="C725" s="6" t="s">
        <v>1642</v>
      </c>
      <c r="D725" s="14"/>
      <c r="E725" s="14"/>
      <c r="G725" s="29"/>
    </row>
    <row r="726" spans="1:8" ht="12.75" customHeight="1">
      <c r="C726" s="8"/>
      <c r="D726" s="14"/>
      <c r="E726" s="14"/>
      <c r="G726" s="29"/>
    </row>
    <row r="727" spans="1:8" ht="12.75" customHeight="1">
      <c r="A727" s="92">
        <v>43166</v>
      </c>
      <c r="B727" s="9" t="s">
        <v>1638</v>
      </c>
      <c r="C727" s="9" t="s">
        <v>1639</v>
      </c>
      <c r="D727" s="14">
        <v>2330.4899999999998</v>
      </c>
      <c r="E727" s="14"/>
      <c r="F727" s="46" t="s">
        <v>83</v>
      </c>
      <c r="G727" s="29" t="s">
        <v>112</v>
      </c>
      <c r="H727" s="69" t="s">
        <v>1645</v>
      </c>
    </row>
    <row r="728" spans="1:8" ht="12.75" customHeight="1">
      <c r="B728" s="11" t="s">
        <v>1640</v>
      </c>
      <c r="C728" s="11" t="s">
        <v>1641</v>
      </c>
      <c r="D728" s="14"/>
      <c r="E728" s="14">
        <f>+D727</f>
        <v>2330.4899999999998</v>
      </c>
      <c r="G728" s="29" t="s">
        <v>112</v>
      </c>
    </row>
    <row r="729" spans="1:8" ht="12.75" customHeight="1">
      <c r="B729" s="11"/>
      <c r="C729" s="6" t="s">
        <v>1643</v>
      </c>
      <c r="D729" s="14"/>
      <c r="E729" s="14"/>
      <c r="G729" s="29"/>
    </row>
    <row r="730" spans="1:8" ht="12.75" customHeight="1">
      <c r="C730" s="8"/>
      <c r="D730" s="14"/>
      <c r="E730" s="14"/>
      <c r="G730" s="29"/>
    </row>
    <row r="731" spans="1:8" ht="12.75" customHeight="1">
      <c r="A731" s="92">
        <v>43166</v>
      </c>
      <c r="B731" s="9" t="s">
        <v>1638</v>
      </c>
      <c r="C731" s="9" t="s">
        <v>1639</v>
      </c>
      <c r="D731" s="14">
        <v>7518.58</v>
      </c>
      <c r="E731" s="14"/>
      <c r="F731" s="46" t="s">
        <v>83</v>
      </c>
      <c r="G731" s="29" t="s">
        <v>112</v>
      </c>
      <c r="H731" s="69" t="s">
        <v>1647</v>
      </c>
    </row>
    <row r="732" spans="1:8" ht="12.75" customHeight="1">
      <c r="B732" s="11" t="s">
        <v>1640</v>
      </c>
      <c r="C732" s="11" t="s">
        <v>1641</v>
      </c>
      <c r="D732" s="14"/>
      <c r="E732" s="14">
        <f>+D731</f>
        <v>7518.58</v>
      </c>
      <c r="G732" s="29" t="s">
        <v>112</v>
      </c>
    </row>
    <row r="733" spans="1:8" ht="12.75" customHeight="1">
      <c r="B733" s="11"/>
      <c r="C733" s="6" t="s">
        <v>1646</v>
      </c>
      <c r="D733" s="14"/>
      <c r="E733" s="14"/>
      <c r="G733" s="29"/>
    </row>
    <row r="734" spans="1:8" ht="12.75" customHeight="1">
      <c r="B734" s="11"/>
      <c r="C734" s="6"/>
      <c r="D734" s="14"/>
      <c r="E734" s="14"/>
      <c r="G734" s="29"/>
    </row>
    <row r="735" spans="1:8" ht="12.75" customHeight="1">
      <c r="A735" s="56">
        <v>43061</v>
      </c>
      <c r="B735" s="9" t="s">
        <v>1648</v>
      </c>
      <c r="C735" s="3" t="s">
        <v>1649</v>
      </c>
      <c r="D735" s="14">
        <v>220</v>
      </c>
      <c r="E735" s="14"/>
      <c r="F735" s="46" t="s">
        <v>595</v>
      </c>
      <c r="G735" s="5" t="s">
        <v>112</v>
      </c>
      <c r="H735" s="69" t="s">
        <v>1654</v>
      </c>
    </row>
    <row r="736" spans="1:8" ht="12.75" customHeight="1">
      <c r="A736" s="56"/>
      <c r="B736" s="11" t="s">
        <v>55</v>
      </c>
      <c r="C736" s="11" t="s">
        <v>175</v>
      </c>
      <c r="D736" s="14"/>
      <c r="E736" s="14">
        <f>+D735</f>
        <v>220</v>
      </c>
      <c r="F736" s="46" t="s">
        <v>24</v>
      </c>
      <c r="G736" s="5" t="s">
        <v>112</v>
      </c>
    </row>
    <row r="737" spans="1:9" ht="12.75" customHeight="1">
      <c r="A737" s="56"/>
      <c r="B737" s="9" t="s">
        <v>304</v>
      </c>
      <c r="C737" s="9" t="s">
        <v>1650</v>
      </c>
      <c r="D737" s="14">
        <v>220</v>
      </c>
      <c r="E737" s="14"/>
      <c r="G737" s="5" t="s">
        <v>112</v>
      </c>
    </row>
    <row r="738" spans="1:9" ht="12.75" customHeight="1">
      <c r="A738" s="56"/>
      <c r="B738" s="11" t="s">
        <v>501</v>
      </c>
      <c r="C738" s="11" t="s">
        <v>1651</v>
      </c>
      <c r="D738" s="14"/>
      <c r="E738" s="14">
        <f>+D737</f>
        <v>220</v>
      </c>
      <c r="F738" s="46" t="s">
        <v>24</v>
      </c>
      <c r="G738" s="5" t="s">
        <v>112</v>
      </c>
      <c r="H738" s="141" t="s">
        <v>24</v>
      </c>
    </row>
    <row r="739" spans="1:9" ht="12.75" customHeight="1">
      <c r="A739" s="56"/>
      <c r="B739" s="11"/>
      <c r="C739" s="6" t="s">
        <v>1652</v>
      </c>
      <c r="D739" s="14"/>
      <c r="E739" s="14"/>
      <c r="H739" s="69" t="s">
        <v>24</v>
      </c>
    </row>
    <row r="740" spans="1:9" ht="12.75" customHeight="1">
      <c r="A740" s="56"/>
      <c r="B740" s="11"/>
      <c r="C740" s="6"/>
      <c r="D740" s="14"/>
      <c r="E740" s="14"/>
    </row>
    <row r="741" spans="1:9" ht="12.75" customHeight="1">
      <c r="A741" s="56">
        <v>43194</v>
      </c>
      <c r="B741" s="9" t="s">
        <v>1648</v>
      </c>
      <c r="C741" s="3" t="s">
        <v>1649</v>
      </c>
      <c r="D741" s="14">
        <v>345</v>
      </c>
      <c r="E741" s="14"/>
      <c r="F741" s="46" t="s">
        <v>595</v>
      </c>
      <c r="G741" s="5" t="s">
        <v>112</v>
      </c>
      <c r="H741" s="69" t="s">
        <v>1655</v>
      </c>
    </row>
    <row r="742" spans="1:9" ht="12.75" customHeight="1">
      <c r="A742" s="56"/>
      <c r="B742" s="11" t="s">
        <v>55</v>
      </c>
      <c r="C742" s="11" t="s">
        <v>175</v>
      </c>
      <c r="D742" s="14"/>
      <c r="E742" s="14">
        <f>+D741</f>
        <v>345</v>
      </c>
      <c r="F742" s="46" t="s">
        <v>24</v>
      </c>
      <c r="G742" s="5" t="s">
        <v>112</v>
      </c>
    </row>
    <row r="743" spans="1:9" ht="12.75" customHeight="1">
      <c r="A743" s="56"/>
      <c r="B743" s="9" t="s">
        <v>304</v>
      </c>
      <c r="C743" s="9" t="s">
        <v>1650</v>
      </c>
      <c r="D743" s="14">
        <v>345</v>
      </c>
      <c r="E743" s="14"/>
      <c r="G743" s="5" t="s">
        <v>112</v>
      </c>
    </row>
    <row r="744" spans="1:9" ht="12.75" customHeight="1">
      <c r="A744" s="56"/>
      <c r="B744" s="11" t="s">
        <v>501</v>
      </c>
      <c r="C744" s="11" t="s">
        <v>1651</v>
      </c>
      <c r="D744" s="14"/>
      <c r="E744" s="14">
        <f>+D743</f>
        <v>345</v>
      </c>
      <c r="F744" s="46" t="s">
        <v>24</v>
      </c>
      <c r="G744" s="5" t="s">
        <v>112</v>
      </c>
      <c r="H744" s="141" t="s">
        <v>24</v>
      </c>
    </row>
    <row r="745" spans="1:9" ht="12.75" customHeight="1">
      <c r="A745" s="56"/>
      <c r="B745" s="11"/>
      <c r="C745" s="6" t="s">
        <v>1653</v>
      </c>
      <c r="D745" s="14"/>
      <c r="E745" s="14"/>
      <c r="H745" s="69" t="s">
        <v>24</v>
      </c>
    </row>
    <row r="746" spans="1:9" ht="12.75" customHeight="1">
      <c r="A746" s="56"/>
      <c r="B746" s="11"/>
      <c r="C746" s="6"/>
      <c r="D746" s="14"/>
      <c r="E746" s="14"/>
    </row>
    <row r="747" spans="1:9" s="6" customFormat="1" ht="16.25" customHeight="1">
      <c r="A747" s="44">
        <v>43227</v>
      </c>
      <c r="B747" s="8" t="s">
        <v>1682</v>
      </c>
      <c r="C747" s="170"/>
      <c r="D747" s="14"/>
      <c r="E747" s="14" t="s">
        <v>24</v>
      </c>
      <c r="F747" s="46" t="s">
        <v>1683</v>
      </c>
      <c r="G747" s="5" t="s">
        <v>125</v>
      </c>
      <c r="H747" s="69" t="s">
        <v>1684</v>
      </c>
    </row>
    <row r="748" spans="1:9" ht="14" customHeight="1">
      <c r="A748" s="56"/>
      <c r="B748" s="9"/>
      <c r="C748" s="170"/>
      <c r="D748" s="14"/>
      <c r="E748" s="14"/>
    </row>
    <row r="749" spans="1:9" ht="13.25" customHeight="1">
      <c r="A749" s="106"/>
      <c r="C749" s="30" t="s">
        <v>1676</v>
      </c>
      <c r="D749" s="79"/>
      <c r="E749" s="61"/>
      <c r="F749" s="82"/>
      <c r="G749" s="4"/>
      <c r="H749" s="5"/>
      <c r="I749" s="81"/>
    </row>
    <row r="750" spans="1:9" ht="13.25" customHeight="1">
      <c r="A750" s="56">
        <v>43227</v>
      </c>
      <c r="B750" s="9" t="s">
        <v>135</v>
      </c>
      <c r="C750" s="9" t="s">
        <v>15</v>
      </c>
      <c r="D750" s="14">
        <v>8634</v>
      </c>
      <c r="E750" s="14" t="s">
        <v>24</v>
      </c>
      <c r="F750" s="82" t="s">
        <v>548</v>
      </c>
      <c r="G750" s="80" t="s">
        <v>125</v>
      </c>
      <c r="H750" s="5" t="s">
        <v>1685</v>
      </c>
      <c r="I750" s="81"/>
    </row>
    <row r="751" spans="1:9">
      <c r="A751" s="56"/>
      <c r="B751" s="11" t="s">
        <v>99</v>
      </c>
      <c r="C751" s="9" t="s">
        <v>1661</v>
      </c>
      <c r="D751" s="9"/>
      <c r="E751" s="14">
        <f>+D750</f>
        <v>8634</v>
      </c>
      <c r="F751" s="82" t="str">
        <f>+E750</f>
        <v xml:space="preserve"> </v>
      </c>
      <c r="G751" s="80" t="s">
        <v>125</v>
      </c>
      <c r="H751" s="5" t="s">
        <v>24</v>
      </c>
    </row>
    <row r="752" spans="1:9">
      <c r="A752" s="56"/>
      <c r="B752" s="11"/>
      <c r="C752" s="26" t="s">
        <v>1678</v>
      </c>
      <c r="D752" s="26"/>
      <c r="E752" s="18"/>
      <c r="F752" s="82" t="s">
        <v>24</v>
      </c>
      <c r="G752" s="80" t="s">
        <v>125</v>
      </c>
      <c r="H752" s="5"/>
    </row>
    <row r="753" spans="1:9">
      <c r="A753" s="56"/>
      <c r="B753" s="11"/>
      <c r="C753" s="180" t="s">
        <v>1659</v>
      </c>
      <c r="D753" s="26"/>
      <c r="E753" s="18"/>
      <c r="F753" s="82"/>
      <c r="G753" s="80" t="s">
        <v>125</v>
      </c>
      <c r="H753" s="5"/>
    </row>
    <row r="754" spans="1:9">
      <c r="A754" s="56"/>
      <c r="B754" s="11"/>
      <c r="C754" s="180" t="s">
        <v>1660</v>
      </c>
      <c r="D754" s="26"/>
      <c r="E754" s="18"/>
      <c r="F754" s="82"/>
      <c r="G754" s="80" t="s">
        <v>125</v>
      </c>
      <c r="H754" s="5"/>
    </row>
    <row r="755" spans="1:9">
      <c r="A755" s="56"/>
      <c r="B755" s="11"/>
      <c r="C755" s="180" t="s">
        <v>1672</v>
      </c>
      <c r="D755" s="26"/>
      <c r="E755" s="18"/>
      <c r="F755" s="82" t="s">
        <v>24</v>
      </c>
      <c r="G755" s="80" t="s">
        <v>125</v>
      </c>
      <c r="H755" s="5"/>
    </row>
    <row r="756" spans="1:9">
      <c r="A756" s="56"/>
      <c r="B756" s="11"/>
      <c r="C756" s="180" t="s">
        <v>1671</v>
      </c>
      <c r="D756" s="26"/>
      <c r="E756" s="18"/>
      <c r="F756" s="116">
        <f>1887+1400+2128.84+3218.16</f>
        <v>8634</v>
      </c>
      <c r="G756" s="80" t="s">
        <v>125</v>
      </c>
      <c r="H756" s="5"/>
    </row>
    <row r="757" spans="1:9">
      <c r="A757" s="56"/>
      <c r="B757" s="11"/>
      <c r="C757" s="180"/>
      <c r="D757" s="26"/>
      <c r="E757" s="18"/>
      <c r="F757" s="116"/>
      <c r="G757" s="80"/>
      <c r="H757" s="5"/>
    </row>
    <row r="758" spans="1:9" ht="15.5">
      <c r="A758" s="56"/>
      <c r="B758" s="11"/>
      <c r="C758" s="30" t="s">
        <v>1677</v>
      </c>
      <c r="D758" s="3" t="s">
        <v>24</v>
      </c>
      <c r="E758" s="14" t="s">
        <v>24</v>
      </c>
      <c r="F758" s="82"/>
      <c r="G758" s="80"/>
      <c r="H758" s="5"/>
    </row>
    <row r="759" spans="1:9" s="55" customFormat="1" ht="12.75" customHeight="1">
      <c r="A759" s="56">
        <v>43227</v>
      </c>
      <c r="B759" s="9" t="s">
        <v>135</v>
      </c>
      <c r="C759" s="9" t="s">
        <v>15</v>
      </c>
      <c r="D759" s="14">
        <v>102500</v>
      </c>
      <c r="E759" s="14" t="s">
        <v>24</v>
      </c>
      <c r="F759" s="181" t="s">
        <v>1657</v>
      </c>
      <c r="G759" s="80" t="s">
        <v>125</v>
      </c>
      <c r="H759" s="5" t="s">
        <v>1686</v>
      </c>
    </row>
    <row r="760" spans="1:9" s="2" customFormat="1" ht="13.5" customHeight="1">
      <c r="A760" s="56"/>
      <c r="B760" s="11" t="s">
        <v>99</v>
      </c>
      <c r="C760" s="9" t="s">
        <v>1656</v>
      </c>
      <c r="D760" s="9"/>
      <c r="E760" s="14">
        <f>+D759</f>
        <v>102500</v>
      </c>
      <c r="F760" s="82" t="str">
        <f>+E759</f>
        <v xml:space="preserve"> </v>
      </c>
      <c r="G760" s="80" t="s">
        <v>125</v>
      </c>
      <c r="H760" s="5" t="s">
        <v>24</v>
      </c>
    </row>
    <row r="761" spans="1:9">
      <c r="A761" s="56"/>
      <c r="B761" s="11"/>
      <c r="C761" s="26" t="s">
        <v>1680</v>
      </c>
      <c r="D761" s="26"/>
      <c r="E761" s="18"/>
      <c r="F761" s="82"/>
      <c r="G761" s="80"/>
      <c r="H761" s="5"/>
    </row>
    <row r="762" spans="1:9">
      <c r="A762" s="56"/>
      <c r="B762" s="11"/>
      <c r="C762" s="26" t="s">
        <v>1679</v>
      </c>
      <c r="D762" s="26"/>
      <c r="E762" s="18"/>
      <c r="F762" s="82"/>
      <c r="G762" s="80"/>
      <c r="H762" s="5"/>
    </row>
    <row r="763" spans="1:9" ht="13.25" customHeight="1">
      <c r="A763" s="56"/>
      <c r="B763" s="11"/>
      <c r="C763" s="26" t="s">
        <v>1681</v>
      </c>
      <c r="D763" s="26"/>
      <c r="E763" s="18"/>
      <c r="F763" s="82"/>
      <c r="G763" s="80"/>
      <c r="H763" s="5"/>
    </row>
    <row r="764" spans="1:9" s="24" customFormat="1" ht="14" customHeight="1">
      <c r="A764" s="92"/>
      <c r="B764"/>
      <c r="D764" s="74"/>
      <c r="E764" s="74"/>
      <c r="F764" s="46"/>
      <c r="G764" s="5"/>
      <c r="H764" s="69"/>
      <c r="I764"/>
    </row>
    <row r="765" spans="1:9" s="24" customFormat="1" ht="14" customHeight="1">
      <c r="A765" s="52"/>
      <c r="B765" s="55"/>
      <c r="C765" s="93" t="s">
        <v>1664</v>
      </c>
      <c r="D765" s="54"/>
      <c r="E765" s="54"/>
      <c r="F765" s="23" t="s">
        <v>298</v>
      </c>
      <c r="G765" s="29" t="s">
        <v>112</v>
      </c>
      <c r="H765" s="7" t="s">
        <v>51</v>
      </c>
      <c r="I765"/>
    </row>
    <row r="766" spans="1:9" ht="13.25" customHeight="1">
      <c r="A766" s="56">
        <v>43227</v>
      </c>
      <c r="B766" s="9" t="s">
        <v>1665</v>
      </c>
      <c r="C766" s="3" t="s">
        <v>1674</v>
      </c>
      <c r="D766" s="14">
        <v>1887</v>
      </c>
      <c r="E766" s="14"/>
      <c r="F766" s="82" t="s">
        <v>24</v>
      </c>
      <c r="G766" s="29" t="s">
        <v>112</v>
      </c>
      <c r="H766" s="182">
        <v>13173</v>
      </c>
    </row>
    <row r="767" spans="1:9" ht="13.25" customHeight="1">
      <c r="A767" s="56"/>
      <c r="B767" s="9" t="s">
        <v>1666</v>
      </c>
      <c r="C767" s="3" t="s">
        <v>1673</v>
      </c>
      <c r="D767" s="14">
        <v>1400</v>
      </c>
      <c r="E767" s="14"/>
      <c r="F767" s="82"/>
      <c r="G767" s="29" t="s">
        <v>112</v>
      </c>
      <c r="H767" s="7"/>
    </row>
    <row r="768" spans="1:9" ht="13.25" customHeight="1">
      <c r="A768" s="56"/>
      <c r="B768" s="9" t="s">
        <v>1667</v>
      </c>
      <c r="C768" s="3" t="s">
        <v>1668</v>
      </c>
      <c r="D768" s="14">
        <v>2128.84</v>
      </c>
      <c r="E768" s="14"/>
      <c r="F768" s="82"/>
      <c r="G768" s="29" t="s">
        <v>112</v>
      </c>
      <c r="H768" s="7"/>
    </row>
    <row r="769" spans="1:9" ht="13.25" customHeight="1">
      <c r="A769" s="56"/>
      <c r="B769" s="9" t="s">
        <v>1669</v>
      </c>
      <c r="C769" s="3" t="s">
        <v>1670</v>
      </c>
      <c r="D769" s="14">
        <v>3218.16</v>
      </c>
      <c r="E769" s="14"/>
      <c r="F769" s="116">
        <f>SUM(D766:D769)</f>
        <v>8634</v>
      </c>
      <c r="G769" s="29" t="s">
        <v>112</v>
      </c>
      <c r="H769" s="7"/>
    </row>
    <row r="770" spans="1:9" s="24" customFormat="1" ht="14" customHeight="1">
      <c r="A770" s="44"/>
      <c r="B770" s="4" t="s">
        <v>24</v>
      </c>
      <c r="C770" s="8" t="s">
        <v>1658</v>
      </c>
      <c r="D770" s="14"/>
      <c r="E770" s="14"/>
      <c r="F770" s="81"/>
      <c r="G770" s="5"/>
      <c r="H770" s="7"/>
      <c r="I770"/>
    </row>
    <row r="771" spans="1:9" s="24" customFormat="1" ht="14" customHeight="1">
      <c r="A771" s="44"/>
      <c r="B771" s="4"/>
      <c r="C771" s="8"/>
      <c r="D771" s="14"/>
      <c r="E771" s="14"/>
      <c r="F771" s="81"/>
      <c r="G771" s="5"/>
      <c r="H771" s="7"/>
      <c r="I771"/>
    </row>
    <row r="772" spans="1:9" s="24" customFormat="1" ht="14" customHeight="1">
      <c r="A772" s="52"/>
      <c r="B772" s="55"/>
      <c r="C772" s="93" t="s">
        <v>1663</v>
      </c>
      <c r="D772" s="54"/>
      <c r="E772" s="54"/>
      <c r="F772" s="23" t="s">
        <v>298</v>
      </c>
      <c r="G772" s="29" t="s">
        <v>112</v>
      </c>
      <c r="H772" s="7" t="s">
        <v>51</v>
      </c>
      <c r="I772"/>
    </row>
    <row r="773" spans="1:9" s="24" customFormat="1" ht="14" customHeight="1">
      <c r="A773" s="56">
        <v>43227</v>
      </c>
      <c r="B773" s="9" t="s">
        <v>138</v>
      </c>
      <c r="C773" s="3" t="s">
        <v>1662</v>
      </c>
      <c r="D773" s="14">
        <v>102500</v>
      </c>
      <c r="E773" s="14"/>
      <c r="F773" s="82" t="s">
        <v>24</v>
      </c>
      <c r="G773" s="5" t="s">
        <v>24</v>
      </c>
      <c r="H773" s="182">
        <v>13174</v>
      </c>
      <c r="I773"/>
    </row>
    <row r="774" spans="1:9" s="24" customFormat="1" ht="14" customHeight="1">
      <c r="A774" s="44"/>
      <c r="B774" s="4"/>
      <c r="C774" s="8" t="s">
        <v>1675</v>
      </c>
      <c r="D774" s="14"/>
      <c r="E774" s="14"/>
      <c r="F774" s="81"/>
      <c r="G774" s="5"/>
      <c r="H774" s="7"/>
      <c r="I774"/>
    </row>
    <row r="775" spans="1:9" s="24" customFormat="1" ht="14" customHeight="1">
      <c r="A775" s="44"/>
      <c r="B775" s="4"/>
      <c r="C775" s="8"/>
      <c r="D775" s="14"/>
      <c r="E775" s="14"/>
      <c r="F775" s="81"/>
      <c r="G775" s="5"/>
      <c r="H775" s="7"/>
      <c r="I775"/>
    </row>
    <row r="776" spans="1:9" ht="13.25" customHeight="1">
      <c r="C776" s="42" t="s">
        <v>1319</v>
      </c>
    </row>
    <row r="777" spans="1:9" ht="13.25" customHeight="1">
      <c r="A777" s="92">
        <v>43131</v>
      </c>
      <c r="B777" s="9" t="s">
        <v>44</v>
      </c>
      <c r="C777" s="9" t="s">
        <v>45</v>
      </c>
      <c r="D777" s="7">
        <v>5976.38</v>
      </c>
      <c r="E777" s="7"/>
      <c r="F777" s="39" t="s">
        <v>1688</v>
      </c>
      <c r="G777" s="29" t="s">
        <v>112</v>
      </c>
      <c r="H777" s="69" t="s">
        <v>1697</v>
      </c>
    </row>
    <row r="778" spans="1:9" ht="13.25" customHeight="1">
      <c r="B778" s="11" t="s">
        <v>46</v>
      </c>
      <c r="C778" s="11" t="s">
        <v>33</v>
      </c>
      <c r="D778" s="7"/>
      <c r="E778" s="7">
        <f>+D777</f>
        <v>5976.38</v>
      </c>
      <c r="F778" s="39"/>
      <c r="G778" s="29" t="s">
        <v>112</v>
      </c>
    </row>
    <row r="779" spans="1:9" ht="13.25" customHeight="1">
      <c r="B779" s="3"/>
      <c r="C779" s="8" t="s">
        <v>1687</v>
      </c>
      <c r="D779" s="7"/>
      <c r="E779" s="7"/>
      <c r="F779" s="39"/>
    </row>
    <row r="780" spans="1:9" ht="13.25" customHeight="1">
      <c r="B780" s="3"/>
      <c r="C780" s="8"/>
      <c r="D780" s="7"/>
      <c r="E780" s="7"/>
      <c r="F780" s="39"/>
    </row>
    <row r="781" spans="1:9" ht="14">
      <c r="A781" s="92">
        <v>43159</v>
      </c>
      <c r="B781" s="9" t="s">
        <v>44</v>
      </c>
      <c r="C781" s="9" t="s">
        <v>45</v>
      </c>
      <c r="D781" s="7">
        <v>6173.46</v>
      </c>
      <c r="E781" s="7"/>
      <c r="F781" s="39" t="s">
        <v>1690</v>
      </c>
      <c r="G781" s="29" t="s">
        <v>112</v>
      </c>
      <c r="H781" s="69" t="s">
        <v>1696</v>
      </c>
    </row>
    <row r="782" spans="1:9" ht="14">
      <c r="B782" s="11" t="s">
        <v>46</v>
      </c>
      <c r="C782" s="11" t="s">
        <v>33</v>
      </c>
      <c r="D782" s="7"/>
      <c r="E782" s="7">
        <f>+D781</f>
        <v>6173.46</v>
      </c>
      <c r="F782" s="39"/>
      <c r="G782" s="29" t="s">
        <v>112</v>
      </c>
    </row>
    <row r="783" spans="1:9">
      <c r="B783" s="3"/>
      <c r="C783" s="8" t="s">
        <v>1689</v>
      </c>
      <c r="D783" s="7"/>
      <c r="E783" s="7"/>
      <c r="F783" s="39"/>
    </row>
    <row r="784" spans="1:9">
      <c r="B784" s="3"/>
      <c r="C784" s="8"/>
      <c r="D784" s="7"/>
      <c r="E784" s="7"/>
      <c r="F784" s="39"/>
    </row>
    <row r="785" spans="1:256" ht="14">
      <c r="A785" s="92">
        <v>43190</v>
      </c>
      <c r="B785" s="9" t="s">
        <v>44</v>
      </c>
      <c r="C785" s="9" t="s">
        <v>45</v>
      </c>
      <c r="D785" s="7">
        <v>8452.23</v>
      </c>
      <c r="E785" s="7"/>
      <c r="F785" s="39" t="s">
        <v>1691</v>
      </c>
      <c r="G785" s="29" t="s">
        <v>112</v>
      </c>
      <c r="H785" s="69" t="s">
        <v>1695</v>
      </c>
    </row>
    <row r="786" spans="1:256" ht="14">
      <c r="B786" s="11" t="s">
        <v>46</v>
      </c>
      <c r="C786" s="11" t="s">
        <v>33</v>
      </c>
      <c r="D786" s="7"/>
      <c r="E786" s="7">
        <f>+D785</f>
        <v>8452.23</v>
      </c>
      <c r="F786" s="39"/>
      <c r="G786" s="29" t="s">
        <v>112</v>
      </c>
    </row>
    <row r="787" spans="1:256">
      <c r="B787" s="3"/>
      <c r="C787" s="8" t="s">
        <v>1689</v>
      </c>
      <c r="D787" s="7"/>
      <c r="E787" s="7"/>
      <c r="F787" s="39"/>
    </row>
    <row r="788" spans="1:256">
      <c r="B788" s="3"/>
      <c r="C788" s="8"/>
      <c r="D788" s="7"/>
      <c r="E788" s="7"/>
      <c r="F788" s="39"/>
    </row>
    <row r="789" spans="1:256" ht="14">
      <c r="A789" s="92">
        <v>43190</v>
      </c>
      <c r="B789" s="9" t="s">
        <v>46</v>
      </c>
      <c r="C789" s="9" t="s">
        <v>33</v>
      </c>
      <c r="D789" s="7">
        <v>0</v>
      </c>
      <c r="E789" s="7"/>
      <c r="F789" s="39" t="s">
        <v>1731</v>
      </c>
      <c r="G789" s="29" t="s">
        <v>112</v>
      </c>
      <c r="H789" s="69" t="s">
        <v>451</v>
      </c>
    </row>
    <row r="790" spans="1:256" ht="14">
      <c r="B790" s="11" t="s">
        <v>44</v>
      </c>
      <c r="C790" s="11" t="s">
        <v>254</v>
      </c>
      <c r="D790" s="7"/>
      <c r="E790" s="7">
        <f>+D789</f>
        <v>0</v>
      </c>
      <c r="F790" s="39" t="s">
        <v>1693</v>
      </c>
      <c r="G790" s="29" t="s">
        <v>112</v>
      </c>
    </row>
    <row r="791" spans="1:256">
      <c r="B791" s="3"/>
      <c r="C791" s="8" t="s">
        <v>1692</v>
      </c>
      <c r="D791" s="7"/>
      <c r="E791" s="7"/>
      <c r="F791" s="39"/>
    </row>
    <row r="792" spans="1:256">
      <c r="B792" s="3"/>
      <c r="C792" s="8"/>
      <c r="D792" s="7"/>
      <c r="E792" s="7"/>
      <c r="F792" s="39"/>
    </row>
    <row r="793" spans="1:256">
      <c r="A793" s="92">
        <v>43190</v>
      </c>
      <c r="B793" s="9" t="s">
        <v>46</v>
      </c>
      <c r="C793" s="9" t="s">
        <v>33</v>
      </c>
      <c r="D793" s="7">
        <v>0</v>
      </c>
      <c r="E793" s="7" t="s">
        <v>24</v>
      </c>
      <c r="F793" s="101" t="s">
        <v>122</v>
      </c>
      <c r="G793" s="5" t="s">
        <v>112</v>
      </c>
      <c r="H793" s="69" t="s">
        <v>451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</row>
    <row r="794" spans="1:256">
      <c r="B794" s="11" t="s">
        <v>44</v>
      </c>
      <c r="C794" s="11" t="s">
        <v>45</v>
      </c>
      <c r="D794" s="14" t="s">
        <v>24</v>
      </c>
      <c r="E794" s="7">
        <f>+D793</f>
        <v>0</v>
      </c>
      <c r="F794" s="101" t="s">
        <v>703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</row>
    <row r="795" spans="1:256">
      <c r="B795" s="3"/>
      <c r="C795" s="8" t="s">
        <v>1694</v>
      </c>
      <c r="D795" s="7"/>
      <c r="E795" s="7"/>
      <c r="F795" s="3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</row>
    <row r="796" spans="1:256">
      <c r="B796" s="3"/>
      <c r="C796" s="8"/>
      <c r="D796" s="7"/>
      <c r="E796" s="7"/>
      <c r="F796" s="3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</row>
    <row r="797" spans="1:256" ht="12" customHeight="1">
      <c r="C797" s="118" t="s">
        <v>1698</v>
      </c>
      <c r="D797" s="14"/>
      <c r="E797" s="14"/>
      <c r="G797" s="29"/>
    </row>
    <row r="798" spans="1:256">
      <c r="A798" s="92">
        <v>43220</v>
      </c>
      <c r="B798" s="17" t="s">
        <v>55</v>
      </c>
      <c r="C798" s="32" t="s">
        <v>175</v>
      </c>
      <c r="D798" s="7">
        <f>SUM(E799:E800)</f>
        <v>2680.13</v>
      </c>
      <c r="E798" s="7"/>
      <c r="F798" s="39" t="s">
        <v>1701</v>
      </c>
      <c r="G798" s="5" t="s">
        <v>112</v>
      </c>
      <c r="H798" s="5" t="s">
        <v>1703</v>
      </c>
    </row>
    <row r="799" spans="1:256">
      <c r="B799" s="33" t="s">
        <v>219</v>
      </c>
      <c r="C799" s="10" t="s">
        <v>1699</v>
      </c>
      <c r="D799" s="7"/>
      <c r="E799" s="7">
        <v>1466.23</v>
      </c>
      <c r="F799" s="39" t="s">
        <v>943</v>
      </c>
      <c r="G799" s="5" t="s">
        <v>112</v>
      </c>
      <c r="H799" s="5"/>
    </row>
    <row r="800" spans="1:256">
      <c r="B800" s="33" t="s">
        <v>5</v>
      </c>
      <c r="C800" s="10" t="s">
        <v>1700</v>
      </c>
      <c r="D800" s="7"/>
      <c r="E800" s="7">
        <v>1213.9000000000001</v>
      </c>
      <c r="F800" s="39" t="s">
        <v>24</v>
      </c>
      <c r="G800" s="5" t="s">
        <v>112</v>
      </c>
      <c r="H800" s="5"/>
    </row>
    <row r="801" spans="1:256" ht="12" customHeight="1">
      <c r="C801" s="8" t="s">
        <v>1702</v>
      </c>
      <c r="D801" s="14"/>
      <c r="E801" s="14"/>
      <c r="G801" s="29"/>
    </row>
    <row r="802" spans="1:256">
      <c r="B802" s="3"/>
      <c r="C802" s="8"/>
      <c r="D802" s="7"/>
      <c r="E802" s="7"/>
      <c r="F802" s="3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</row>
    <row r="803" spans="1:256" ht="15.5">
      <c r="A803" s="105"/>
      <c r="C803" s="64" t="s">
        <v>1366</v>
      </c>
      <c r="D803" s="12"/>
      <c r="E803" s="12"/>
      <c r="F803" s="86"/>
      <c r="H803" s="6"/>
    </row>
    <row r="804" spans="1:256">
      <c r="A804" s="105">
        <v>43208</v>
      </c>
      <c r="B804" t="s">
        <v>1000</v>
      </c>
      <c r="C804" t="s">
        <v>1320</v>
      </c>
      <c r="D804" s="12">
        <v>15692.05</v>
      </c>
      <c r="E804" s="12"/>
      <c r="F804" s="86" t="s">
        <v>1704</v>
      </c>
      <c r="G804" s="5" t="s">
        <v>112</v>
      </c>
      <c r="H804" s="6" t="s">
        <v>1710</v>
      </c>
    </row>
    <row r="805" spans="1:256">
      <c r="A805" s="105" t="s">
        <v>24</v>
      </c>
      <c r="B805" s="15" t="s">
        <v>284</v>
      </c>
      <c r="C805" s="15" t="s">
        <v>697</v>
      </c>
      <c r="D805" s="12"/>
      <c r="E805" s="12">
        <f>+D804</f>
        <v>15692.05</v>
      </c>
      <c r="F805" s="86" t="s">
        <v>810</v>
      </c>
      <c r="G805" s="5" t="s">
        <v>112</v>
      </c>
      <c r="H805" s="6" t="s">
        <v>24</v>
      </c>
    </row>
    <row r="806" spans="1:256">
      <c r="A806" s="105"/>
      <c r="C806" s="8" t="s">
        <v>1705</v>
      </c>
      <c r="D806" s="12"/>
      <c r="E806" s="12"/>
      <c r="F806" s="86"/>
      <c r="G806" s="5" t="s">
        <v>24</v>
      </c>
      <c r="H806" s="6" t="s">
        <v>24</v>
      </c>
    </row>
    <row r="807" spans="1:256">
      <c r="A807" s="105"/>
      <c r="C807" s="8"/>
      <c r="D807" s="12"/>
      <c r="E807" s="12"/>
      <c r="F807" s="86"/>
      <c r="H807" s="6"/>
    </row>
    <row r="808" spans="1:256">
      <c r="A808" s="105">
        <v>43222</v>
      </c>
      <c r="B808" t="s">
        <v>1000</v>
      </c>
      <c r="C808" t="s">
        <v>1320</v>
      </c>
      <c r="D808" s="12">
        <v>15161.71</v>
      </c>
      <c r="E808" s="12"/>
      <c r="F808" s="86" t="s">
        <v>1706</v>
      </c>
      <c r="G808" s="5" t="s">
        <v>112</v>
      </c>
      <c r="H808" s="6" t="s">
        <v>1711</v>
      </c>
    </row>
    <row r="809" spans="1:256">
      <c r="A809" s="105" t="s">
        <v>24</v>
      </c>
      <c r="B809" s="15" t="s">
        <v>284</v>
      </c>
      <c r="C809" s="15" t="s">
        <v>697</v>
      </c>
      <c r="D809" s="12"/>
      <c r="E809" s="12">
        <f>+D808</f>
        <v>15161.71</v>
      </c>
      <c r="F809" s="86" t="s">
        <v>810</v>
      </c>
      <c r="G809" s="5" t="s">
        <v>112</v>
      </c>
      <c r="H809" s="6" t="s">
        <v>24</v>
      </c>
    </row>
    <row r="810" spans="1:256">
      <c r="A810" s="105"/>
      <c r="C810" s="8" t="s">
        <v>1709</v>
      </c>
      <c r="D810" s="12"/>
      <c r="E810" s="12"/>
      <c r="F810" s="86"/>
      <c r="G810" s="5" t="s">
        <v>24</v>
      </c>
      <c r="H810" s="6" t="s">
        <v>24</v>
      </c>
    </row>
    <row r="811" spans="1:256">
      <c r="A811" s="105"/>
      <c r="C811" s="8"/>
      <c r="D811" s="12"/>
      <c r="E811" s="12"/>
      <c r="F811" s="86"/>
      <c r="H811" s="6"/>
    </row>
    <row r="812" spans="1:256">
      <c r="A812" s="105">
        <v>43236</v>
      </c>
      <c r="B812" t="s">
        <v>1000</v>
      </c>
      <c r="C812" t="s">
        <v>1320</v>
      </c>
      <c r="D812" s="12">
        <v>12031.98</v>
      </c>
      <c r="E812" s="12"/>
      <c r="F812" s="86" t="s">
        <v>1707</v>
      </c>
      <c r="G812" s="5" t="s">
        <v>112</v>
      </c>
      <c r="H812" s="6" t="s">
        <v>1712</v>
      </c>
    </row>
    <row r="813" spans="1:256">
      <c r="A813" s="105" t="s">
        <v>24</v>
      </c>
      <c r="B813" s="15" t="s">
        <v>284</v>
      </c>
      <c r="C813" s="15" t="s">
        <v>697</v>
      </c>
      <c r="D813" s="12"/>
      <c r="E813" s="12">
        <f>+D812</f>
        <v>12031.98</v>
      </c>
      <c r="F813" s="86" t="s">
        <v>810</v>
      </c>
      <c r="G813" s="5" t="s">
        <v>112</v>
      </c>
      <c r="H813" s="6" t="s">
        <v>24</v>
      </c>
    </row>
    <row r="814" spans="1:256">
      <c r="A814" s="105"/>
      <c r="C814" s="8" t="s">
        <v>1708</v>
      </c>
      <c r="D814" s="12"/>
      <c r="E814" s="12"/>
      <c r="F814" s="86"/>
      <c r="G814" s="5" t="s">
        <v>24</v>
      </c>
      <c r="H814" s="6" t="s">
        <v>24</v>
      </c>
    </row>
    <row r="815" spans="1:256" ht="13.5" thickBot="1">
      <c r="A815" s="105"/>
      <c r="C815" s="8"/>
      <c r="D815" s="12"/>
      <c r="E815" s="12"/>
      <c r="F815" s="86"/>
      <c r="H815" s="6"/>
    </row>
    <row r="816" spans="1:256" ht="13.5" thickBot="1">
      <c r="A816" s="183">
        <v>42949</v>
      </c>
      <c r="B816" s="184" t="s">
        <v>1724</v>
      </c>
      <c r="C816" s="185"/>
      <c r="D816" s="186"/>
      <c r="E816" s="186"/>
      <c r="F816" s="187"/>
      <c r="G816" s="188" t="s">
        <v>125</v>
      </c>
      <c r="H816" s="189" t="s">
        <v>1713</v>
      </c>
    </row>
    <row r="817" spans="1:8">
      <c r="A817" s="105"/>
      <c r="C817" s="8"/>
      <c r="D817" s="12"/>
      <c r="E817" s="12"/>
      <c r="F817" s="86"/>
      <c r="H817" s="6"/>
    </row>
    <row r="818" spans="1:8" s="24" customFormat="1" ht="14" customHeight="1">
      <c r="A818" s="92"/>
      <c r="B818" s="33"/>
      <c r="C818" s="175" t="s">
        <v>1717</v>
      </c>
      <c r="D818" s="7"/>
      <c r="E818" s="7"/>
      <c r="F818" s="100"/>
      <c r="G818" s="5"/>
      <c r="H818" s="69"/>
    </row>
    <row r="819" spans="1:8">
      <c r="A819" s="105">
        <v>43089</v>
      </c>
      <c r="B819" s="3" t="s">
        <v>922</v>
      </c>
      <c r="C819" s="3" t="s">
        <v>1201</v>
      </c>
      <c r="D819" s="7">
        <v>799545</v>
      </c>
      <c r="E819" s="7"/>
      <c r="F819" s="86" t="s">
        <v>1715</v>
      </c>
      <c r="G819" s="5" t="s">
        <v>112</v>
      </c>
      <c r="H819" s="69" t="s">
        <v>1716</v>
      </c>
    </row>
    <row r="820" spans="1:8">
      <c r="B820" s="11" t="s">
        <v>923</v>
      </c>
      <c r="C820" s="11" t="s">
        <v>1201</v>
      </c>
      <c r="D820" s="14"/>
      <c r="E820" s="7">
        <f>+D819</f>
        <v>799545</v>
      </c>
      <c r="F820" s="86"/>
      <c r="G820" s="5" t="s">
        <v>112</v>
      </c>
    </row>
    <row r="821" spans="1:8">
      <c r="A821" s="105"/>
      <c r="C821" s="8" t="s">
        <v>1714</v>
      </c>
      <c r="D821" s="12"/>
      <c r="E821" s="12"/>
      <c r="F821" s="86"/>
      <c r="H821" s="6"/>
    </row>
    <row r="822" spans="1:8">
      <c r="A822" s="105"/>
      <c r="C822" s="8"/>
      <c r="D822" s="12"/>
      <c r="E822" s="12"/>
      <c r="F822" s="86"/>
      <c r="H822" s="6"/>
    </row>
    <row r="823" spans="1:8" s="24" customFormat="1" ht="14" customHeight="1">
      <c r="A823" s="92"/>
      <c r="B823" s="33"/>
      <c r="C823" s="175" t="s">
        <v>1717</v>
      </c>
      <c r="D823" s="7"/>
      <c r="E823" s="7"/>
      <c r="F823" s="100"/>
      <c r="G823" s="5"/>
      <c r="H823" s="69"/>
    </row>
    <row r="824" spans="1:8">
      <c r="A824" s="105">
        <v>42947</v>
      </c>
      <c r="B824" s="3" t="s">
        <v>1718</v>
      </c>
      <c r="C824" s="9" t="s">
        <v>1720</v>
      </c>
      <c r="D824" s="7">
        <v>9100</v>
      </c>
      <c r="E824" s="7"/>
      <c r="F824" s="86" t="s">
        <v>1715</v>
      </c>
      <c r="G824" s="5" t="s">
        <v>112</v>
      </c>
      <c r="H824" s="69" t="s">
        <v>1725</v>
      </c>
    </row>
    <row r="825" spans="1:8">
      <c r="B825" s="11" t="s">
        <v>924</v>
      </c>
      <c r="C825" s="11" t="s">
        <v>1719</v>
      </c>
      <c r="D825" s="14"/>
      <c r="E825" s="7">
        <f>+D824</f>
        <v>9100</v>
      </c>
      <c r="F825" s="86"/>
      <c r="G825" s="5" t="s">
        <v>112</v>
      </c>
    </row>
    <row r="826" spans="1:8">
      <c r="B826" s="3" t="s">
        <v>55</v>
      </c>
      <c r="C826" s="9" t="s">
        <v>175</v>
      </c>
      <c r="D826" s="14">
        <v>9100</v>
      </c>
      <c r="E826" s="7"/>
      <c r="F826" s="86"/>
    </row>
    <row r="827" spans="1:8">
      <c r="B827" s="11" t="s">
        <v>1721</v>
      </c>
      <c r="C827" s="11" t="s">
        <v>1722</v>
      </c>
      <c r="D827" s="14"/>
      <c r="E827" s="7">
        <f>+D826</f>
        <v>9100</v>
      </c>
      <c r="F827" s="86"/>
    </row>
    <row r="828" spans="1:8">
      <c r="A828" s="105"/>
      <c r="C828" s="8" t="s">
        <v>1723</v>
      </c>
      <c r="D828" s="12"/>
      <c r="E828" s="12"/>
      <c r="F828" s="86"/>
      <c r="H828" s="6"/>
    </row>
    <row r="829" spans="1:8">
      <c r="A829" s="105"/>
      <c r="C829" s="8"/>
      <c r="D829" s="12"/>
      <c r="E829" s="12"/>
      <c r="F829" s="86"/>
      <c r="H829" s="6"/>
    </row>
    <row r="830" spans="1:8">
      <c r="A830" s="105">
        <v>43250</v>
      </c>
      <c r="B830" t="s">
        <v>1000</v>
      </c>
      <c r="C830" t="s">
        <v>1320</v>
      </c>
      <c r="D830" s="12">
        <v>10768.94</v>
      </c>
      <c r="E830" s="12"/>
      <c r="F830" s="86" t="s">
        <v>1728</v>
      </c>
      <c r="G830" s="5" t="s">
        <v>112</v>
      </c>
      <c r="H830" s="6" t="s">
        <v>1730</v>
      </c>
    </row>
    <row r="831" spans="1:8">
      <c r="A831" s="105" t="s">
        <v>24</v>
      </c>
      <c r="B831" s="15" t="s">
        <v>284</v>
      </c>
      <c r="C831" s="15" t="s">
        <v>697</v>
      </c>
      <c r="D831" s="12"/>
      <c r="E831" s="12">
        <f>+D830</f>
        <v>10768.94</v>
      </c>
      <c r="F831" s="86" t="s">
        <v>810</v>
      </c>
      <c r="G831" s="5" t="s">
        <v>112</v>
      </c>
      <c r="H831" s="6" t="s">
        <v>24</v>
      </c>
    </row>
    <row r="832" spans="1:8">
      <c r="A832" s="105"/>
      <c r="C832" s="8" t="s">
        <v>1726</v>
      </c>
      <c r="D832" s="12"/>
      <c r="E832" s="12"/>
      <c r="F832" s="86"/>
      <c r="G832" s="5" t="s">
        <v>24</v>
      </c>
      <c r="H832" s="6" t="s">
        <v>24</v>
      </c>
    </row>
    <row r="833" spans="1:9">
      <c r="A833" s="105"/>
      <c r="C833" s="8"/>
      <c r="D833" s="12"/>
      <c r="E833" s="12"/>
      <c r="F833" s="86"/>
      <c r="H833" s="6"/>
    </row>
    <row r="834" spans="1:9" ht="15.5">
      <c r="B834" s="11"/>
      <c r="C834" s="13" t="s">
        <v>1568</v>
      </c>
      <c r="D834" s="14"/>
      <c r="E834" s="7"/>
      <c r="F834" s="153"/>
    </row>
    <row r="835" spans="1:9" ht="18.649999999999999" customHeight="1">
      <c r="A835" s="92">
        <v>43251</v>
      </c>
      <c r="B835" s="17" t="s">
        <v>528</v>
      </c>
      <c r="C835" t="s">
        <v>527</v>
      </c>
      <c r="D835" s="14"/>
      <c r="E835" s="14">
        <v>400</v>
      </c>
      <c r="F835" s="87" t="s">
        <v>1733</v>
      </c>
      <c r="G835" s="29" t="s">
        <v>112</v>
      </c>
      <c r="H835" s="69" t="s">
        <v>1732</v>
      </c>
    </row>
    <row r="836" spans="1:9" ht="12.65" customHeight="1">
      <c r="A836" s="92" t="s">
        <v>24</v>
      </c>
      <c r="B836" s="17" t="s">
        <v>149</v>
      </c>
      <c r="C836" t="s">
        <v>97</v>
      </c>
      <c r="D836" s="14">
        <v>152</v>
      </c>
      <c r="E836" s="14"/>
      <c r="F836" s="87"/>
      <c r="G836" s="29" t="s">
        <v>112</v>
      </c>
    </row>
    <row r="837" spans="1:9" ht="14">
      <c r="B837" s="17" t="s">
        <v>191</v>
      </c>
      <c r="C837" s="17" t="s">
        <v>192</v>
      </c>
      <c r="D837" s="14">
        <v>5145</v>
      </c>
      <c r="E837" s="14"/>
      <c r="F837" s="46" t="s">
        <v>24</v>
      </c>
      <c r="G837" s="29" t="s">
        <v>112</v>
      </c>
    </row>
    <row r="838" spans="1:9" ht="14">
      <c r="B838" s="17" t="s">
        <v>193</v>
      </c>
      <c r="C838" s="17" t="s">
        <v>194</v>
      </c>
      <c r="D838" s="14">
        <v>293</v>
      </c>
      <c r="E838" s="14"/>
      <c r="G838" s="29" t="s">
        <v>112</v>
      </c>
    </row>
    <row r="839" spans="1:9" ht="14">
      <c r="B839" s="17" t="s">
        <v>30</v>
      </c>
      <c r="C839" s="17" t="s">
        <v>31</v>
      </c>
      <c r="D839" s="14">
        <v>252</v>
      </c>
      <c r="E839" s="14"/>
      <c r="G839" s="29" t="s">
        <v>112</v>
      </c>
    </row>
    <row r="840" spans="1:9" s="45" customFormat="1" ht="14">
      <c r="A840" s="92"/>
      <c r="B840" s="17" t="s">
        <v>32</v>
      </c>
      <c r="C840" s="17" t="s">
        <v>148</v>
      </c>
      <c r="D840" s="14">
        <v>10626</v>
      </c>
      <c r="E840" s="14"/>
      <c r="F840" s="46"/>
      <c r="G840" s="29" t="s">
        <v>112</v>
      </c>
      <c r="H840" s="69"/>
      <c r="I840" s="69"/>
    </row>
    <row r="841" spans="1:9" s="45" customFormat="1" ht="14">
      <c r="A841" s="92"/>
      <c r="B841" s="15" t="s">
        <v>13</v>
      </c>
      <c r="C841" t="s">
        <v>132</v>
      </c>
      <c r="D841" s="14"/>
      <c r="E841" s="14">
        <f>SUM(D836:D840)-E835</f>
        <v>16068</v>
      </c>
      <c r="F841" s="46" t="s">
        <v>24</v>
      </c>
      <c r="G841" s="29" t="s">
        <v>112</v>
      </c>
      <c r="H841" s="69"/>
      <c r="I841" s="69"/>
    </row>
    <row r="842" spans="1:9" ht="12.75" customHeight="1">
      <c r="C842" s="8" t="s">
        <v>1734</v>
      </c>
      <c r="D842" s="14"/>
      <c r="E842" s="14"/>
      <c r="F842" s="46" t="s">
        <v>24</v>
      </c>
      <c r="G842" s="29" t="s">
        <v>24</v>
      </c>
    </row>
    <row r="843" spans="1:9" ht="12.75" customHeight="1">
      <c r="C843" s="8"/>
      <c r="D843" s="14"/>
      <c r="E843" s="14"/>
      <c r="G843" s="29"/>
    </row>
    <row r="844" spans="1:9" ht="12.75" customHeight="1">
      <c r="C844" s="13" t="s">
        <v>1742</v>
      </c>
      <c r="D844" s="14"/>
      <c r="E844" s="14"/>
      <c r="G844" s="29"/>
    </row>
    <row r="845" spans="1:9">
      <c r="A845" s="105">
        <v>43215</v>
      </c>
      <c r="B845" t="s">
        <v>1735</v>
      </c>
      <c r="C845" t="s">
        <v>1736</v>
      </c>
      <c r="D845" s="12">
        <v>15</v>
      </c>
      <c r="E845" s="12"/>
      <c r="F845" s="86" t="s">
        <v>1737</v>
      </c>
      <c r="G845" s="5" t="s">
        <v>112</v>
      </c>
      <c r="H845" s="6" t="s">
        <v>1741</v>
      </c>
    </row>
    <row r="846" spans="1:9">
      <c r="A846" s="105" t="s">
        <v>24</v>
      </c>
      <c r="B846" s="15" t="s">
        <v>1738</v>
      </c>
      <c r="C846" s="15" t="s">
        <v>1739</v>
      </c>
      <c r="D846" s="12"/>
      <c r="E846" s="12">
        <f>+D845</f>
        <v>15</v>
      </c>
      <c r="F846" s="86" t="s">
        <v>24</v>
      </c>
      <c r="G846" s="5" t="s">
        <v>112</v>
      </c>
      <c r="H846" s="6" t="s">
        <v>24</v>
      </c>
    </row>
    <row r="847" spans="1:9">
      <c r="A847" s="105"/>
      <c r="C847" s="8" t="s">
        <v>1740</v>
      </c>
      <c r="D847" s="12"/>
      <c r="E847" s="12"/>
      <c r="F847" s="86"/>
      <c r="G847" s="5" t="s">
        <v>24</v>
      </c>
      <c r="H847" s="6" t="s">
        <v>24</v>
      </c>
    </row>
    <row r="848" spans="1:9" ht="12.75" customHeight="1">
      <c r="C848" s="8"/>
      <c r="D848" s="14"/>
      <c r="E848" s="14"/>
      <c r="G848" s="29"/>
    </row>
    <row r="849" spans="1:8">
      <c r="A849" s="105">
        <v>42935</v>
      </c>
      <c r="B849" t="s">
        <v>1743</v>
      </c>
      <c r="C849" t="s">
        <v>1744</v>
      </c>
      <c r="D849" s="12">
        <v>8511.36</v>
      </c>
      <c r="E849" s="12"/>
      <c r="F849" s="86" t="s">
        <v>1737</v>
      </c>
      <c r="G849" s="5" t="s">
        <v>112</v>
      </c>
      <c r="H849" s="6" t="s">
        <v>1754</v>
      </c>
    </row>
    <row r="850" spans="1:8">
      <c r="A850" s="105"/>
      <c r="B850" s="15" t="s">
        <v>1745</v>
      </c>
      <c r="C850" s="15" t="s">
        <v>1746</v>
      </c>
      <c r="D850" s="12"/>
      <c r="E850" s="12">
        <f>+D849</f>
        <v>8511.36</v>
      </c>
      <c r="F850" s="86" t="s">
        <v>24</v>
      </c>
      <c r="G850" s="5" t="s">
        <v>112</v>
      </c>
      <c r="H850" s="6" t="s">
        <v>24</v>
      </c>
    </row>
    <row r="851" spans="1:8">
      <c r="A851" s="105"/>
      <c r="C851" s="8" t="s">
        <v>1747</v>
      </c>
      <c r="D851" s="12"/>
      <c r="E851" s="12"/>
      <c r="F851" s="86"/>
      <c r="G851" s="5" t="s">
        <v>24</v>
      </c>
      <c r="H851" s="6" t="s">
        <v>24</v>
      </c>
    </row>
    <row r="852" spans="1:8">
      <c r="A852" s="105"/>
      <c r="D852" s="12"/>
      <c r="E852" s="12"/>
      <c r="F852" s="86"/>
      <c r="H852" s="6"/>
    </row>
    <row r="853" spans="1:8">
      <c r="A853" s="105">
        <v>42935</v>
      </c>
      <c r="B853" t="s">
        <v>1743</v>
      </c>
      <c r="C853" t="s">
        <v>1744</v>
      </c>
      <c r="D853" s="12">
        <v>70.7</v>
      </c>
      <c r="E853" s="12"/>
      <c r="F853" s="86" t="s">
        <v>1737</v>
      </c>
      <c r="G853" s="5" t="s">
        <v>112</v>
      </c>
      <c r="H853" s="6" t="s">
        <v>1755</v>
      </c>
    </row>
    <row r="854" spans="1:8">
      <c r="A854" s="105"/>
      <c r="B854" s="15" t="s">
        <v>1745</v>
      </c>
      <c r="C854" s="15" t="s">
        <v>1746</v>
      </c>
      <c r="D854" s="12"/>
      <c r="E854" s="12">
        <f>+D853</f>
        <v>70.7</v>
      </c>
      <c r="F854" s="86" t="s">
        <v>24</v>
      </c>
      <c r="G854" s="5" t="s">
        <v>112</v>
      </c>
      <c r="H854" s="6" t="s">
        <v>24</v>
      </c>
    </row>
    <row r="855" spans="1:8">
      <c r="A855" s="105"/>
      <c r="C855" s="8" t="s">
        <v>1748</v>
      </c>
      <c r="D855" s="12"/>
      <c r="E855" s="12"/>
      <c r="F855" s="86"/>
      <c r="G855" s="5" t="s">
        <v>24</v>
      </c>
      <c r="H855" s="6" t="s">
        <v>24</v>
      </c>
    </row>
    <row r="856" spans="1:8">
      <c r="A856" s="105"/>
      <c r="D856" s="12"/>
      <c r="E856" s="12"/>
      <c r="F856" s="86"/>
      <c r="H856" s="6"/>
    </row>
    <row r="857" spans="1:8">
      <c r="A857" s="105">
        <v>42935</v>
      </c>
      <c r="B857" t="s">
        <v>1743</v>
      </c>
      <c r="C857" t="s">
        <v>1744</v>
      </c>
      <c r="D857" s="12">
        <v>52.47</v>
      </c>
      <c r="E857" s="12"/>
      <c r="F857" s="86" t="s">
        <v>1737</v>
      </c>
      <c r="G857" s="5" t="s">
        <v>112</v>
      </c>
      <c r="H857" s="6" t="s">
        <v>1756</v>
      </c>
    </row>
    <row r="858" spans="1:8">
      <c r="A858" s="105"/>
      <c r="B858" s="15" t="s">
        <v>1745</v>
      </c>
      <c r="C858" s="15" t="s">
        <v>1746</v>
      </c>
      <c r="D858" s="12"/>
      <c r="E858" s="12">
        <f>+D857</f>
        <v>52.47</v>
      </c>
      <c r="F858" s="86" t="s">
        <v>24</v>
      </c>
      <c r="G858" s="5" t="s">
        <v>112</v>
      </c>
      <c r="H858" s="6" t="s">
        <v>24</v>
      </c>
    </row>
    <row r="859" spans="1:8">
      <c r="A859" s="105"/>
      <c r="C859" s="8" t="s">
        <v>1749</v>
      </c>
      <c r="D859" s="12"/>
      <c r="E859" s="12"/>
      <c r="F859" s="86"/>
      <c r="G859" s="5" t="s">
        <v>24</v>
      </c>
      <c r="H859" s="6" t="s">
        <v>24</v>
      </c>
    </row>
    <row r="860" spans="1:8" ht="12.75" customHeight="1">
      <c r="C860" s="8"/>
      <c r="D860" s="14"/>
      <c r="E860" s="14"/>
      <c r="G860" s="29"/>
    </row>
    <row r="861" spans="1:8">
      <c r="A861" s="105">
        <v>42935</v>
      </c>
      <c r="B861" t="s">
        <v>1743</v>
      </c>
      <c r="C861" t="s">
        <v>1744</v>
      </c>
      <c r="D861" s="12">
        <v>350</v>
      </c>
      <c r="E861" s="12"/>
      <c r="F861" s="86" t="s">
        <v>1737</v>
      </c>
      <c r="G861" s="5" t="s">
        <v>112</v>
      </c>
      <c r="H861" s="6" t="s">
        <v>1757</v>
      </c>
    </row>
    <row r="862" spans="1:8">
      <c r="A862" s="105"/>
      <c r="B862" s="15" t="s">
        <v>1745</v>
      </c>
      <c r="C862" s="15" t="s">
        <v>1746</v>
      </c>
      <c r="D862" s="12"/>
      <c r="E862" s="12">
        <f>+D861</f>
        <v>350</v>
      </c>
      <c r="F862" s="86" t="s">
        <v>24</v>
      </c>
      <c r="G862" s="5" t="s">
        <v>112</v>
      </c>
      <c r="H862" s="6" t="s">
        <v>24</v>
      </c>
    </row>
    <row r="863" spans="1:8">
      <c r="A863" s="105"/>
      <c r="C863" s="8" t="s">
        <v>1750</v>
      </c>
      <c r="D863" s="12"/>
      <c r="E863" s="12"/>
      <c r="F863" s="86"/>
      <c r="G863" s="5" t="s">
        <v>24</v>
      </c>
      <c r="H863" s="6" t="s">
        <v>24</v>
      </c>
    </row>
    <row r="864" spans="1:8" ht="12.75" customHeight="1">
      <c r="C864" s="8"/>
      <c r="D864" s="14"/>
      <c r="E864" s="14"/>
      <c r="G864" s="29"/>
    </row>
    <row r="865" spans="1:8">
      <c r="A865" s="105">
        <v>42935</v>
      </c>
      <c r="B865" t="s">
        <v>1743</v>
      </c>
      <c r="C865" t="s">
        <v>1744</v>
      </c>
      <c r="D865" s="12">
        <v>684.5</v>
      </c>
      <c r="E865" s="12"/>
      <c r="F865" s="86" t="s">
        <v>1737</v>
      </c>
      <c r="G865" s="5" t="s">
        <v>112</v>
      </c>
      <c r="H865" s="6" t="s">
        <v>1758</v>
      </c>
    </row>
    <row r="866" spans="1:8">
      <c r="A866" s="105"/>
      <c r="B866" s="15" t="s">
        <v>1745</v>
      </c>
      <c r="C866" s="15" t="s">
        <v>1746</v>
      </c>
      <c r="D866" s="12"/>
      <c r="E866" s="12">
        <f>+D865</f>
        <v>684.5</v>
      </c>
      <c r="F866" s="86" t="s">
        <v>24</v>
      </c>
      <c r="G866" s="5" t="s">
        <v>112</v>
      </c>
      <c r="H866" s="6" t="s">
        <v>24</v>
      </c>
    </row>
    <row r="867" spans="1:8">
      <c r="A867" s="105"/>
      <c r="C867" s="8" t="s">
        <v>1751</v>
      </c>
      <c r="D867" s="12"/>
      <c r="E867" s="12"/>
      <c r="F867" s="86"/>
      <c r="G867" s="5" t="s">
        <v>24</v>
      </c>
      <c r="H867" s="6" t="s">
        <v>24</v>
      </c>
    </row>
    <row r="868" spans="1:8" ht="12.75" customHeight="1">
      <c r="C868" s="8"/>
      <c r="D868" s="14"/>
      <c r="E868" s="14"/>
      <c r="G868" s="29"/>
    </row>
    <row r="869" spans="1:8">
      <c r="A869" s="105">
        <v>42935</v>
      </c>
      <c r="B869" t="s">
        <v>1743</v>
      </c>
      <c r="C869" t="s">
        <v>1744</v>
      </c>
      <c r="D869" s="12">
        <v>1186.8</v>
      </c>
      <c r="E869" s="12"/>
      <c r="F869" s="86" t="s">
        <v>1737</v>
      </c>
      <c r="G869" s="5" t="s">
        <v>112</v>
      </c>
      <c r="H869" s="6" t="s">
        <v>1759</v>
      </c>
    </row>
    <row r="870" spans="1:8">
      <c r="A870" s="105"/>
      <c r="B870" s="15" t="s">
        <v>1745</v>
      </c>
      <c r="C870" s="15" t="s">
        <v>1746</v>
      </c>
      <c r="D870" s="12"/>
      <c r="E870" s="12">
        <f>+D869</f>
        <v>1186.8</v>
      </c>
      <c r="F870" s="86" t="s">
        <v>24</v>
      </c>
      <c r="G870" s="5" t="s">
        <v>112</v>
      </c>
      <c r="H870" s="6" t="s">
        <v>24</v>
      </c>
    </row>
    <row r="871" spans="1:8">
      <c r="A871" s="105"/>
      <c r="C871" s="8" t="s">
        <v>1752</v>
      </c>
      <c r="D871" s="12"/>
      <c r="E871" s="12"/>
      <c r="F871" s="86"/>
      <c r="G871" s="5" t="s">
        <v>24</v>
      </c>
      <c r="H871" s="6" t="s">
        <v>24</v>
      </c>
    </row>
    <row r="872" spans="1:8">
      <c r="A872" s="105"/>
      <c r="C872" s="8"/>
      <c r="D872" s="12"/>
      <c r="E872" s="12"/>
      <c r="F872" s="86"/>
      <c r="H872" s="6"/>
    </row>
    <row r="873" spans="1:8">
      <c r="A873" s="105">
        <v>42935</v>
      </c>
      <c r="B873" t="s">
        <v>1743</v>
      </c>
      <c r="C873" t="s">
        <v>1744</v>
      </c>
      <c r="D873" s="12">
        <v>241.1</v>
      </c>
      <c r="E873" s="12"/>
      <c r="F873" s="86" t="s">
        <v>1737</v>
      </c>
      <c r="G873" s="5" t="s">
        <v>112</v>
      </c>
      <c r="H873" s="6" t="s">
        <v>1760</v>
      </c>
    </row>
    <row r="874" spans="1:8">
      <c r="A874" s="105"/>
      <c r="B874" s="15" t="s">
        <v>1745</v>
      </c>
      <c r="C874" s="15" t="s">
        <v>1746</v>
      </c>
      <c r="D874" s="12"/>
      <c r="E874" s="12">
        <f>+D873</f>
        <v>241.1</v>
      </c>
      <c r="F874" s="86" t="s">
        <v>24</v>
      </c>
      <c r="G874" s="5" t="s">
        <v>112</v>
      </c>
      <c r="H874" s="6" t="s">
        <v>24</v>
      </c>
    </row>
    <row r="875" spans="1:8">
      <c r="A875" s="105"/>
      <c r="C875" s="8" t="s">
        <v>1753</v>
      </c>
      <c r="D875" s="12"/>
      <c r="E875" s="12"/>
      <c r="F875" s="86">
        <f>SUM(E850:E874)</f>
        <v>11096.93</v>
      </c>
      <c r="G875" s="5" t="s">
        <v>24</v>
      </c>
      <c r="H875" s="6" t="s">
        <v>24</v>
      </c>
    </row>
    <row r="876" spans="1:8">
      <c r="A876" s="105"/>
      <c r="C876" s="8"/>
      <c r="D876" s="12"/>
      <c r="E876" s="12"/>
      <c r="H876" s="6"/>
    </row>
    <row r="877" spans="1:8">
      <c r="A877" s="105">
        <v>42935</v>
      </c>
      <c r="B877" t="s">
        <v>1761</v>
      </c>
      <c r="C877" t="s">
        <v>1762</v>
      </c>
      <c r="D877" s="12">
        <v>1077.1600000000001</v>
      </c>
      <c r="E877" s="12"/>
      <c r="F877" s="86" t="s">
        <v>1737</v>
      </c>
      <c r="G877" s="5" t="s">
        <v>112</v>
      </c>
      <c r="H877" s="6" t="s">
        <v>1767</v>
      </c>
    </row>
    <row r="878" spans="1:8">
      <c r="A878" s="105"/>
      <c r="B878" s="15" t="s">
        <v>1763</v>
      </c>
      <c r="C878" s="15" t="s">
        <v>1762</v>
      </c>
      <c r="D878" s="12"/>
      <c r="E878" s="12">
        <f>+D877</f>
        <v>1077.1600000000001</v>
      </c>
      <c r="F878" s="86" t="s">
        <v>24</v>
      </c>
      <c r="G878" s="5" t="s">
        <v>112</v>
      </c>
      <c r="H878" s="6" t="s">
        <v>24</v>
      </c>
    </row>
    <row r="879" spans="1:8">
      <c r="A879" s="105"/>
      <c r="C879" s="8" t="s">
        <v>1764</v>
      </c>
      <c r="D879" s="12"/>
      <c r="E879" s="12"/>
      <c r="F879" s="86" t="s">
        <v>24</v>
      </c>
      <c r="G879" s="5" t="s">
        <v>24</v>
      </c>
      <c r="H879" s="6" t="s">
        <v>24</v>
      </c>
    </row>
    <row r="880" spans="1:8">
      <c r="A880" s="105"/>
      <c r="C880" s="8"/>
      <c r="D880" s="12"/>
      <c r="E880" s="12"/>
      <c r="F880" s="86"/>
      <c r="H880" s="6"/>
    </row>
    <row r="881" spans="1:8">
      <c r="A881" s="105">
        <v>42935</v>
      </c>
      <c r="B881" t="s">
        <v>1761</v>
      </c>
      <c r="C881" t="s">
        <v>1762</v>
      </c>
      <c r="D881" s="12">
        <v>12960</v>
      </c>
      <c r="E881" s="12"/>
      <c r="F881" s="86" t="s">
        <v>1737</v>
      </c>
      <c r="G881" s="5" t="s">
        <v>112</v>
      </c>
      <c r="H881" s="6" t="s">
        <v>1768</v>
      </c>
    </row>
    <row r="882" spans="1:8">
      <c r="A882" s="105"/>
      <c r="B882" s="15" t="s">
        <v>1763</v>
      </c>
      <c r="C882" s="15" t="s">
        <v>1762</v>
      </c>
      <c r="D882" s="12"/>
      <c r="E882" s="12">
        <f>+D881</f>
        <v>12960</v>
      </c>
      <c r="F882" s="86" t="s">
        <v>24</v>
      </c>
      <c r="G882" s="5" t="s">
        <v>112</v>
      </c>
      <c r="H882" s="6" t="s">
        <v>24</v>
      </c>
    </row>
    <row r="883" spans="1:8">
      <c r="A883" s="105"/>
      <c r="C883" s="8" t="s">
        <v>1765</v>
      </c>
      <c r="D883" s="12"/>
      <c r="E883" s="12"/>
      <c r="F883" s="86" t="s">
        <v>24</v>
      </c>
      <c r="G883" s="5" t="s">
        <v>24</v>
      </c>
      <c r="H883" s="6" t="s">
        <v>24</v>
      </c>
    </row>
    <row r="884" spans="1:8">
      <c r="A884" s="105"/>
      <c r="C884" s="8"/>
      <c r="D884" s="12"/>
      <c r="E884" s="12"/>
      <c r="F884" s="86"/>
      <c r="H884" s="6"/>
    </row>
    <row r="885" spans="1:8">
      <c r="A885" s="105">
        <v>42942</v>
      </c>
      <c r="B885" t="s">
        <v>1761</v>
      </c>
      <c r="C885" t="s">
        <v>1762</v>
      </c>
      <c r="D885" s="12">
        <v>3500</v>
      </c>
      <c r="E885" s="12"/>
      <c r="F885" s="86" t="s">
        <v>1737</v>
      </c>
      <c r="G885" s="5" t="s">
        <v>112</v>
      </c>
      <c r="H885" s="6" t="s">
        <v>1769</v>
      </c>
    </row>
    <row r="886" spans="1:8">
      <c r="A886" s="105"/>
      <c r="B886" s="15" t="s">
        <v>1763</v>
      </c>
      <c r="C886" s="15" t="s">
        <v>1762</v>
      </c>
      <c r="D886" s="12"/>
      <c r="E886" s="12">
        <f>+D885</f>
        <v>3500</v>
      </c>
      <c r="F886" s="86" t="s">
        <v>24</v>
      </c>
      <c r="G886" s="5" t="s">
        <v>112</v>
      </c>
      <c r="H886" s="6" t="s">
        <v>24</v>
      </c>
    </row>
    <row r="887" spans="1:8">
      <c r="A887" s="105"/>
      <c r="C887" s="8" t="s">
        <v>1766</v>
      </c>
      <c r="D887" s="12"/>
      <c r="E887" s="12"/>
      <c r="F887" s="86" t="s">
        <v>24</v>
      </c>
      <c r="G887" s="5" t="s">
        <v>24</v>
      </c>
      <c r="H887" s="6" t="s">
        <v>24</v>
      </c>
    </row>
    <row r="888" spans="1:8">
      <c r="A888" s="105"/>
      <c r="C888" s="8"/>
      <c r="D888" s="12"/>
      <c r="E888" s="12"/>
      <c r="F888" s="86"/>
      <c r="H888" s="6"/>
    </row>
    <row r="889" spans="1:8">
      <c r="A889" s="105">
        <v>42928</v>
      </c>
      <c r="B889" t="s">
        <v>1770</v>
      </c>
      <c r="C889" t="s">
        <v>1772</v>
      </c>
      <c r="D889" s="12">
        <v>360</v>
      </c>
      <c r="E889" s="12"/>
      <c r="F889" s="86" t="s">
        <v>1737</v>
      </c>
      <c r="G889" s="5" t="s">
        <v>112</v>
      </c>
      <c r="H889" s="6" t="s">
        <v>1775</v>
      </c>
    </row>
    <row r="890" spans="1:8">
      <c r="A890" s="105"/>
      <c r="B890" s="15" t="s">
        <v>1771</v>
      </c>
      <c r="C890" s="15" t="s">
        <v>1772</v>
      </c>
      <c r="D890" s="12"/>
      <c r="E890" s="12">
        <f>+D889</f>
        <v>360</v>
      </c>
      <c r="F890" s="86" t="s">
        <v>24</v>
      </c>
      <c r="G890" s="5" t="s">
        <v>112</v>
      </c>
      <c r="H890" s="6" t="s">
        <v>24</v>
      </c>
    </row>
    <row r="891" spans="1:8">
      <c r="A891" s="105"/>
      <c r="C891" s="8" t="s">
        <v>1773</v>
      </c>
      <c r="D891" s="12"/>
      <c r="E891" s="12"/>
      <c r="F891" s="86" t="s">
        <v>24</v>
      </c>
      <c r="G891" s="5" t="s">
        <v>24</v>
      </c>
      <c r="H891" s="6" t="s">
        <v>24</v>
      </c>
    </row>
    <row r="892" spans="1:8">
      <c r="A892" s="105"/>
      <c r="C892" s="8"/>
      <c r="D892" s="12"/>
      <c r="E892" s="12"/>
      <c r="F892" s="86"/>
      <c r="H892" s="6"/>
    </row>
    <row r="893" spans="1:8">
      <c r="A893" s="105">
        <v>42928</v>
      </c>
      <c r="B893" t="s">
        <v>1770</v>
      </c>
      <c r="C893" t="s">
        <v>1772</v>
      </c>
      <c r="D893" s="12">
        <v>501.61</v>
      </c>
      <c r="E893" s="12"/>
      <c r="F893" s="86" t="s">
        <v>1737</v>
      </c>
      <c r="G893" s="5" t="s">
        <v>112</v>
      </c>
      <c r="H893" s="6" t="s">
        <v>1776</v>
      </c>
    </row>
    <row r="894" spans="1:8">
      <c r="A894" s="105"/>
      <c r="B894" s="15" t="s">
        <v>1771</v>
      </c>
      <c r="C894" s="15" t="s">
        <v>1772</v>
      </c>
      <c r="D894" s="12"/>
      <c r="E894" s="12">
        <f>+D893</f>
        <v>501.61</v>
      </c>
      <c r="F894" s="86" t="s">
        <v>24</v>
      </c>
      <c r="G894" s="5" t="s">
        <v>112</v>
      </c>
      <c r="H894" s="6" t="s">
        <v>24</v>
      </c>
    </row>
    <row r="895" spans="1:8">
      <c r="A895" s="105"/>
      <c r="C895" s="8" t="s">
        <v>1774</v>
      </c>
      <c r="D895" s="12"/>
      <c r="E895" s="12"/>
      <c r="F895" s="86" t="s">
        <v>24</v>
      </c>
      <c r="G895" s="5" t="s">
        <v>24</v>
      </c>
      <c r="H895" s="6" t="s">
        <v>24</v>
      </c>
    </row>
    <row r="896" spans="1:8">
      <c r="A896" s="105"/>
      <c r="C896" s="8"/>
      <c r="D896" s="12"/>
      <c r="E896" s="12"/>
      <c r="F896" s="86"/>
      <c r="H896" s="6"/>
    </row>
    <row r="897" spans="1:8">
      <c r="A897" s="105">
        <v>42928</v>
      </c>
      <c r="B897" t="s">
        <v>1777</v>
      </c>
      <c r="C897" t="s">
        <v>1779</v>
      </c>
      <c r="D897" s="12">
        <v>174.66</v>
      </c>
      <c r="E897" s="12"/>
      <c r="F897" s="86" t="s">
        <v>1737</v>
      </c>
      <c r="G897" s="5" t="s">
        <v>112</v>
      </c>
      <c r="H897" s="6" t="s">
        <v>1782</v>
      </c>
    </row>
    <row r="898" spans="1:8">
      <c r="A898" s="105"/>
      <c r="B898" s="15" t="s">
        <v>1778</v>
      </c>
      <c r="C898" s="15" t="s">
        <v>1780</v>
      </c>
      <c r="D898" s="12"/>
      <c r="E898" s="12">
        <f>+D897</f>
        <v>174.66</v>
      </c>
      <c r="F898" s="86" t="s">
        <v>24</v>
      </c>
      <c r="G898" s="5" t="s">
        <v>112</v>
      </c>
      <c r="H898" s="6" t="s">
        <v>24</v>
      </c>
    </row>
    <row r="899" spans="1:8">
      <c r="A899" s="105"/>
      <c r="C899" s="8" t="s">
        <v>1781</v>
      </c>
      <c r="D899" s="12"/>
      <c r="E899" s="12"/>
      <c r="F899" s="86" t="s">
        <v>24</v>
      </c>
      <c r="G899" s="5" t="s">
        <v>24</v>
      </c>
      <c r="H899" s="6" t="s">
        <v>24</v>
      </c>
    </row>
    <row r="900" spans="1:8">
      <c r="A900" s="105"/>
      <c r="C900" s="8"/>
      <c r="D900" s="12"/>
      <c r="E900" s="12"/>
      <c r="F900" s="86"/>
      <c r="H900" s="6"/>
    </row>
    <row r="901" spans="1:8">
      <c r="A901" s="105">
        <v>42942</v>
      </c>
      <c r="B901" t="s">
        <v>1777</v>
      </c>
      <c r="C901" t="s">
        <v>1779</v>
      </c>
      <c r="D901" s="12">
        <v>31.96</v>
      </c>
      <c r="E901" s="12"/>
      <c r="F901" s="86" t="s">
        <v>1737</v>
      </c>
      <c r="G901" s="5" t="s">
        <v>112</v>
      </c>
      <c r="H901" s="6" t="s">
        <v>1783</v>
      </c>
    </row>
    <row r="902" spans="1:8">
      <c r="A902" s="105"/>
      <c r="B902" s="15" t="s">
        <v>1778</v>
      </c>
      <c r="C902" s="15" t="s">
        <v>1780</v>
      </c>
      <c r="D902" s="12"/>
      <c r="E902" s="12">
        <f>+D901</f>
        <v>31.96</v>
      </c>
      <c r="F902" s="86" t="s">
        <v>24</v>
      </c>
      <c r="G902" s="5" t="s">
        <v>112</v>
      </c>
      <c r="H902" s="6" t="s">
        <v>24</v>
      </c>
    </row>
    <row r="903" spans="1:8">
      <c r="A903" s="105"/>
      <c r="C903" s="8" t="s">
        <v>1781</v>
      </c>
      <c r="D903" s="12"/>
      <c r="E903" s="12"/>
      <c r="F903" s="86" t="s">
        <v>24</v>
      </c>
      <c r="G903" s="5" t="s">
        <v>24</v>
      </c>
      <c r="H903" s="6" t="s">
        <v>24</v>
      </c>
    </row>
    <row r="904" spans="1:8">
      <c r="A904" s="105"/>
      <c r="C904" s="8"/>
      <c r="D904" s="12"/>
      <c r="E904" s="12"/>
      <c r="F904" s="86"/>
      <c r="H904" s="6"/>
    </row>
    <row r="905" spans="1:8" ht="14">
      <c r="A905" s="56"/>
      <c r="C905" s="42" t="s">
        <v>259</v>
      </c>
      <c r="D905" s="14"/>
      <c r="E905" s="14"/>
      <c r="F905" s="39" t="s">
        <v>24</v>
      </c>
    </row>
    <row r="906" spans="1:8" ht="14">
      <c r="A906" s="56">
        <v>43223</v>
      </c>
      <c r="B906" t="s">
        <v>185</v>
      </c>
      <c r="C906" s="9" t="s">
        <v>53</v>
      </c>
      <c r="D906" s="14">
        <v>8698.76</v>
      </c>
      <c r="E906" s="14"/>
      <c r="F906" s="39" t="s">
        <v>1784</v>
      </c>
      <c r="G906" s="29" t="s">
        <v>112</v>
      </c>
      <c r="H906" s="69" t="s">
        <v>1789</v>
      </c>
    </row>
    <row r="907" spans="1:8" ht="14">
      <c r="A907" s="56"/>
      <c r="B907" s="11" t="s">
        <v>1006</v>
      </c>
      <c r="C907" s="3" t="s">
        <v>1785</v>
      </c>
      <c r="D907" s="14"/>
      <c r="E907" s="14">
        <f>+D906</f>
        <v>8698.76</v>
      </c>
      <c r="F907" s="39" t="s">
        <v>24</v>
      </c>
      <c r="G907" s="29" t="s">
        <v>112</v>
      </c>
    </row>
    <row r="908" spans="1:8" ht="14">
      <c r="A908" s="56"/>
      <c r="B908" t="s">
        <v>88</v>
      </c>
      <c r="C908" s="9" t="s">
        <v>89</v>
      </c>
      <c r="D908" s="14">
        <f>+D906</f>
        <v>8698.76</v>
      </c>
      <c r="E908" s="14"/>
      <c r="F908" s="39" t="s">
        <v>24</v>
      </c>
      <c r="G908" s="29" t="s">
        <v>112</v>
      </c>
    </row>
    <row r="909" spans="1:8" ht="14">
      <c r="A909" s="56"/>
      <c r="B909" s="15" t="s">
        <v>90</v>
      </c>
      <c r="C909" t="s">
        <v>91</v>
      </c>
      <c r="D909" s="14"/>
      <c r="E909" s="14">
        <f>+D908</f>
        <v>8698.76</v>
      </c>
      <c r="F909" s="39" t="s">
        <v>24</v>
      </c>
      <c r="G909" s="29" t="s">
        <v>112</v>
      </c>
    </row>
    <row r="910" spans="1:8">
      <c r="F910" s="46" t="s">
        <v>24</v>
      </c>
    </row>
    <row r="911" spans="1:8" ht="14">
      <c r="A911" s="56"/>
      <c r="B911" t="s">
        <v>185</v>
      </c>
      <c r="C911" s="9" t="s">
        <v>53</v>
      </c>
      <c r="D911" s="14">
        <v>10851.08</v>
      </c>
      <c r="E911" s="14"/>
      <c r="F911" s="39" t="s">
        <v>1786</v>
      </c>
      <c r="G911" s="29" t="s">
        <v>112</v>
      </c>
    </row>
    <row r="912" spans="1:8" ht="14">
      <c r="A912" s="56"/>
      <c r="B912" s="11" t="s">
        <v>1006</v>
      </c>
      <c r="C912" s="3" t="s">
        <v>717</v>
      </c>
      <c r="D912" s="14"/>
      <c r="E912" s="14">
        <f>+D911</f>
        <v>10851.08</v>
      </c>
      <c r="F912" s="39" t="s">
        <v>1787</v>
      </c>
      <c r="G912" s="29" t="s">
        <v>112</v>
      </c>
    </row>
    <row r="913" spans="1:10" ht="14">
      <c r="A913" s="56"/>
      <c r="B913" t="s">
        <v>88</v>
      </c>
      <c r="C913" s="9" t="s">
        <v>89</v>
      </c>
      <c r="D913" s="14">
        <f>+D911</f>
        <v>10851.08</v>
      </c>
      <c r="E913" s="14"/>
      <c r="F913" s="39"/>
      <c r="G913" s="29" t="s">
        <v>112</v>
      </c>
    </row>
    <row r="914" spans="1:10" ht="14">
      <c r="A914" s="56"/>
      <c r="B914" s="15" t="s">
        <v>90</v>
      </c>
      <c r="C914" t="s">
        <v>91</v>
      </c>
      <c r="D914" s="14"/>
      <c r="E914" s="14">
        <f>+D913</f>
        <v>10851.08</v>
      </c>
      <c r="F914" s="39"/>
      <c r="G914" s="29" t="s">
        <v>112</v>
      </c>
    </row>
    <row r="915" spans="1:10">
      <c r="A915" s="56"/>
      <c r="B915" s="15"/>
      <c r="C915" s="8" t="s">
        <v>1788</v>
      </c>
      <c r="D915" s="14"/>
      <c r="E915" s="14"/>
      <c r="F915" s="39"/>
    </row>
    <row r="916" spans="1:10">
      <c r="A916" s="56"/>
      <c r="B916" s="15"/>
      <c r="C916" s="8"/>
      <c r="D916" s="14"/>
      <c r="E916" s="14"/>
      <c r="F916" s="39"/>
    </row>
    <row r="917" spans="1:10" ht="15.5">
      <c r="C917" s="13" t="s">
        <v>623</v>
      </c>
      <c r="D917" s="7"/>
      <c r="E917" s="7"/>
      <c r="F917" s="82"/>
      <c r="G917" s="12"/>
      <c r="H917" s="6"/>
    </row>
    <row r="918" spans="1:10">
      <c r="A918" s="92">
        <v>43243</v>
      </c>
      <c r="B918" s="9" t="s">
        <v>1140</v>
      </c>
      <c r="C918" s="9" t="s">
        <v>1790</v>
      </c>
      <c r="D918" s="7">
        <v>3351.24</v>
      </c>
      <c r="E918" s="7"/>
      <c r="F918" s="86" t="s">
        <v>341</v>
      </c>
      <c r="G918" s="5" t="s">
        <v>112</v>
      </c>
      <c r="H918" s="69" t="s">
        <v>1792</v>
      </c>
    </row>
    <row r="919" spans="1:10">
      <c r="A919" s="92" t="s">
        <v>24</v>
      </c>
      <c r="B919" s="11" t="s">
        <v>1006</v>
      </c>
      <c r="C919" s="11" t="s">
        <v>1011</v>
      </c>
      <c r="D919" s="7"/>
      <c r="E919" s="7">
        <f>+D918</f>
        <v>3351.24</v>
      </c>
      <c r="G919" s="5" t="s">
        <v>112</v>
      </c>
      <c r="H919" s="6" t="s">
        <v>24</v>
      </c>
    </row>
    <row r="920" spans="1:10">
      <c r="A920" s="105"/>
      <c r="C920" s="6" t="s">
        <v>1791</v>
      </c>
      <c r="D920" s="7"/>
      <c r="E920" s="7"/>
      <c r="F920" s="86"/>
      <c r="G920" s="12"/>
      <c r="H920" s="6"/>
    </row>
    <row r="921" spans="1:10">
      <c r="A921" s="105"/>
      <c r="C921" s="6"/>
      <c r="D921" s="7"/>
      <c r="E921" s="7"/>
      <c r="F921" s="86"/>
      <c r="G921" s="12"/>
      <c r="H921" s="6"/>
    </row>
    <row r="922" spans="1:10" ht="15.5">
      <c r="C922" s="13" t="s">
        <v>12</v>
      </c>
      <c r="D922" s="7"/>
      <c r="E922" s="7"/>
      <c r="G922" s="5" t="s">
        <v>24</v>
      </c>
    </row>
    <row r="923" spans="1:10" s="24" customFormat="1" ht="15.75" customHeight="1">
      <c r="A923" s="92">
        <v>43237</v>
      </c>
      <c r="B923" s="17" t="s">
        <v>110</v>
      </c>
      <c r="C923" t="s">
        <v>52</v>
      </c>
      <c r="D923" s="14">
        <v>1917.92</v>
      </c>
      <c r="E923" s="14"/>
      <c r="F923" s="39" t="s">
        <v>82</v>
      </c>
      <c r="G923" s="5" t="s">
        <v>112</v>
      </c>
      <c r="H923" s="69" t="s">
        <v>1795</v>
      </c>
    </row>
    <row r="924" spans="1:10" s="24" customFormat="1" ht="13.25" customHeight="1">
      <c r="A924" s="92"/>
      <c r="B924" s="11" t="s">
        <v>1358</v>
      </c>
      <c r="C924" s="3" t="s">
        <v>1793</v>
      </c>
      <c r="D924" s="14"/>
      <c r="E924" s="14">
        <f>+D923</f>
        <v>1917.92</v>
      </c>
      <c r="F924" s="39"/>
      <c r="G924" s="5" t="s">
        <v>112</v>
      </c>
      <c r="H924" s="69"/>
    </row>
    <row r="925" spans="1:10" s="24" customFormat="1" ht="14" customHeight="1">
      <c r="A925" s="92"/>
      <c r="B925" s="6"/>
      <c r="C925" s="6" t="s">
        <v>1794</v>
      </c>
      <c r="D925" s="14"/>
      <c r="E925" s="14"/>
      <c r="F925" s="46"/>
      <c r="G925" s="5" t="s">
        <v>24</v>
      </c>
      <c r="H925" s="69"/>
    </row>
    <row r="926" spans="1:10">
      <c r="A926" s="105"/>
      <c r="C926" s="8"/>
      <c r="D926" s="12"/>
      <c r="E926" s="12"/>
      <c r="F926" s="86"/>
      <c r="H926" s="6"/>
    </row>
    <row r="927" spans="1:10" ht="12.75" customHeight="1">
      <c r="A927" s="56"/>
      <c r="C927" s="42" t="s">
        <v>1797</v>
      </c>
      <c r="D927" s="14"/>
      <c r="E927" s="14"/>
      <c r="F927" s="46" t="s">
        <v>24</v>
      </c>
      <c r="I927" s="2"/>
      <c r="J927" s="2"/>
    </row>
    <row r="928" spans="1:10">
      <c r="A928" s="56">
        <v>43257</v>
      </c>
      <c r="B928" s="17" t="s">
        <v>185</v>
      </c>
      <c r="C928" t="s">
        <v>53</v>
      </c>
      <c r="D928" s="14">
        <v>12600.69</v>
      </c>
      <c r="E928" s="14"/>
      <c r="F928" s="46" t="s">
        <v>213</v>
      </c>
      <c r="G928" s="5" t="s">
        <v>112</v>
      </c>
      <c r="H928" s="69" t="s">
        <v>1800</v>
      </c>
    </row>
    <row r="929" spans="1:256">
      <c r="A929" s="56"/>
      <c r="B929" s="11" t="s">
        <v>1006</v>
      </c>
      <c r="C929" s="3" t="s">
        <v>1798</v>
      </c>
      <c r="D929" s="14"/>
      <c r="E929" s="14">
        <f>+D928</f>
        <v>12600.69</v>
      </c>
      <c r="F929" s="48"/>
      <c r="G929" s="5" t="s">
        <v>112</v>
      </c>
    </row>
    <row r="930" spans="1:256" s="24" customFormat="1" ht="11.5" customHeight="1">
      <c r="A930" s="56" t="s">
        <v>24</v>
      </c>
      <c r="B930" s="17" t="s">
        <v>139</v>
      </c>
      <c r="C930" s="17" t="s">
        <v>141</v>
      </c>
      <c r="D930" s="14">
        <v>13443.09</v>
      </c>
      <c r="E930" s="14"/>
      <c r="F930" s="48"/>
      <c r="G930" s="5" t="s">
        <v>112</v>
      </c>
      <c r="H930" s="69"/>
      <c r="I930" s="25"/>
      <c r="J930"/>
      <c r="K930" s="6"/>
      <c r="L930" s="7"/>
      <c r="M930" s="7"/>
      <c r="N930" s="46"/>
      <c r="O930" s="29"/>
      <c r="P930" s="69"/>
      <c r="Q930" s="25"/>
      <c r="R930"/>
      <c r="S930" s="6"/>
      <c r="T930" s="7"/>
      <c r="U930" s="7"/>
      <c r="V930" s="46"/>
      <c r="W930" s="29"/>
      <c r="X930" s="69"/>
      <c r="Y930" s="25"/>
      <c r="Z930"/>
      <c r="AA930" s="6"/>
      <c r="AB930" s="7"/>
      <c r="AC930" s="7"/>
      <c r="AD930" s="46"/>
      <c r="AE930" s="29"/>
      <c r="AF930" s="69"/>
      <c r="AG930" s="25"/>
      <c r="AH930"/>
      <c r="AI930" s="6"/>
      <c r="AJ930" s="7"/>
      <c r="AK930" s="7"/>
      <c r="AL930" s="46"/>
      <c r="AM930" s="29"/>
      <c r="AN930" s="69"/>
      <c r="AO930" s="25"/>
      <c r="AP930"/>
      <c r="AQ930" s="6"/>
      <c r="AR930" s="7"/>
      <c r="AS930" s="7"/>
      <c r="AT930" s="46"/>
      <c r="AU930" s="29"/>
      <c r="AV930" s="69"/>
      <c r="AW930" s="25"/>
      <c r="AX930"/>
      <c r="AY930" s="6"/>
      <c r="AZ930" s="7"/>
      <c r="BA930" s="7"/>
      <c r="BB930" s="46"/>
      <c r="BC930" s="29"/>
      <c r="BD930" s="69"/>
      <c r="BE930" s="25"/>
      <c r="BF930"/>
      <c r="BG930" s="6"/>
      <c r="BH930" s="7"/>
      <c r="BI930" s="7"/>
      <c r="BJ930" s="46"/>
      <c r="BK930" s="29"/>
      <c r="BL930" s="69"/>
      <c r="BM930" s="25"/>
      <c r="BN930"/>
      <c r="BO930" s="6"/>
      <c r="BP930" s="7"/>
      <c r="BQ930" s="7"/>
      <c r="BR930" s="46"/>
      <c r="BS930" s="29"/>
      <c r="BT930" s="69"/>
      <c r="BU930" s="25"/>
      <c r="BV930"/>
      <c r="BW930" s="6"/>
      <c r="BX930" s="7"/>
      <c r="BY930" s="7"/>
      <c r="BZ930" s="46"/>
      <c r="CA930" s="29"/>
      <c r="CB930" s="69"/>
      <c r="CC930" s="25"/>
      <c r="CD930"/>
      <c r="CE930" s="6"/>
      <c r="CF930" s="7"/>
      <c r="CG930" s="7"/>
      <c r="CH930" s="46"/>
      <c r="CI930" s="29"/>
      <c r="CJ930" s="69"/>
      <c r="CK930" s="25"/>
      <c r="CL930"/>
      <c r="CM930" s="6"/>
      <c r="CN930" s="7"/>
      <c r="CO930" s="7"/>
      <c r="CP930" s="46"/>
      <c r="CQ930" s="29"/>
      <c r="CR930" s="69"/>
      <c r="CS930" s="25"/>
      <c r="CT930"/>
      <c r="CU930" s="6"/>
      <c r="CV930" s="7"/>
      <c r="CW930" s="7"/>
      <c r="CX930" s="46"/>
      <c r="CY930" s="29"/>
      <c r="CZ930" s="69"/>
      <c r="DA930" s="25"/>
      <c r="DB930"/>
      <c r="DC930" s="6"/>
      <c r="DD930" s="7"/>
      <c r="DE930" s="7"/>
      <c r="DF930" s="46"/>
      <c r="DG930" s="29"/>
      <c r="DH930" s="69"/>
      <c r="DI930" s="25"/>
      <c r="DJ930"/>
      <c r="DK930" s="6"/>
      <c r="DL930" s="7"/>
      <c r="DM930" s="7"/>
      <c r="DN930" s="46"/>
      <c r="DO930" s="29"/>
      <c r="DP930" s="69"/>
      <c r="DQ930" s="25"/>
      <c r="DR930"/>
      <c r="DS930" s="6"/>
      <c r="DT930" s="7"/>
      <c r="DU930" s="7"/>
      <c r="DV930" s="46"/>
      <c r="DW930" s="29"/>
      <c r="DX930" s="69"/>
      <c r="DY930" s="25"/>
      <c r="DZ930"/>
      <c r="EA930" s="6"/>
      <c r="EB930" s="7"/>
      <c r="EC930" s="7"/>
      <c r="ED930" s="46"/>
      <c r="EE930" s="29"/>
      <c r="EF930" s="69"/>
      <c r="EG930" s="25"/>
      <c r="EH930"/>
      <c r="EI930" s="6"/>
      <c r="EJ930" s="7"/>
      <c r="EK930" s="7"/>
      <c r="EL930" s="46"/>
      <c r="EM930" s="29"/>
      <c r="EN930" s="69"/>
      <c r="EO930" s="25"/>
      <c r="EP930"/>
      <c r="EQ930" s="6"/>
      <c r="ER930" s="7"/>
      <c r="ES930" s="7"/>
      <c r="ET930" s="46"/>
      <c r="EU930" s="29"/>
      <c r="EV930" s="69"/>
      <c r="EW930" s="25"/>
      <c r="EX930"/>
      <c r="EY930" s="6"/>
      <c r="EZ930" s="7"/>
      <c r="FA930" s="7"/>
      <c r="FB930" s="46"/>
      <c r="FC930" s="29"/>
      <c r="FD930" s="69"/>
      <c r="FE930" s="25"/>
      <c r="FF930"/>
      <c r="FG930" s="6"/>
      <c r="FH930" s="7"/>
      <c r="FI930" s="7"/>
      <c r="FJ930" s="46"/>
      <c r="FK930" s="29"/>
      <c r="FL930" s="69"/>
      <c r="FM930" s="25"/>
      <c r="FN930"/>
      <c r="FO930" s="6"/>
      <c r="FP930" s="7"/>
      <c r="FQ930" s="7"/>
      <c r="FR930" s="46"/>
      <c r="FS930" s="29"/>
      <c r="FT930" s="69"/>
      <c r="FU930" s="25"/>
      <c r="FV930"/>
      <c r="FW930" s="6"/>
      <c r="FX930" s="7"/>
      <c r="FY930" s="7"/>
      <c r="FZ930" s="46"/>
      <c r="GA930" s="29"/>
      <c r="GB930" s="69"/>
      <c r="GC930" s="25"/>
      <c r="GD930"/>
      <c r="GE930" s="6"/>
      <c r="GF930" s="7"/>
      <c r="GG930" s="7"/>
      <c r="GH930" s="46"/>
      <c r="GI930" s="29"/>
      <c r="GJ930" s="69"/>
      <c r="GK930" s="25"/>
      <c r="GL930"/>
      <c r="GM930" s="6"/>
      <c r="GN930" s="7"/>
      <c r="GO930" s="7"/>
      <c r="GP930" s="46"/>
      <c r="GQ930" s="29"/>
      <c r="GR930" s="69"/>
      <c r="GS930" s="25"/>
      <c r="GT930"/>
      <c r="GU930" s="6"/>
      <c r="GV930" s="7"/>
      <c r="GW930" s="7"/>
      <c r="GX930" s="46"/>
      <c r="GY930" s="29"/>
      <c r="GZ930" s="69"/>
      <c r="HA930" s="25"/>
      <c r="HB930"/>
      <c r="HC930" s="6"/>
      <c r="HD930" s="7"/>
      <c r="HE930" s="7"/>
      <c r="HF930" s="46"/>
      <c r="HG930" s="29"/>
      <c r="HH930" s="69"/>
      <c r="HI930" s="25"/>
      <c r="HJ930"/>
      <c r="HK930" s="6"/>
      <c r="HL930" s="7"/>
      <c r="HM930" s="7"/>
      <c r="HN930" s="46"/>
      <c r="HO930" s="29"/>
      <c r="HP930" s="69"/>
      <c r="HQ930" s="25"/>
      <c r="HR930"/>
      <c r="HS930" s="6"/>
      <c r="HT930" s="7"/>
      <c r="HU930" s="7"/>
      <c r="HV930" s="46"/>
      <c r="HW930" s="29"/>
      <c r="HX930" s="69"/>
      <c r="HY930" s="25"/>
      <c r="HZ930"/>
      <c r="IA930" s="6"/>
      <c r="IB930" s="7"/>
      <c r="IC930" s="7"/>
      <c r="ID930" s="46"/>
      <c r="IE930" s="29"/>
      <c r="IF930" s="69"/>
      <c r="IG930" s="25"/>
      <c r="IH930"/>
      <c r="II930" s="6"/>
      <c r="IJ930" s="7"/>
      <c r="IK930" s="7"/>
      <c r="IL930" s="46"/>
      <c r="IM930" s="29"/>
      <c r="IN930" s="69"/>
      <c r="IO930" s="25"/>
      <c r="IP930"/>
      <c r="IQ930" s="6"/>
      <c r="IR930" s="7"/>
      <c r="IS930" s="7"/>
      <c r="IT930" s="46"/>
      <c r="IU930" s="29"/>
      <c r="IV930" s="69"/>
    </row>
    <row r="931" spans="1:256" s="24" customFormat="1" ht="11.5" customHeight="1">
      <c r="A931" s="56"/>
      <c r="B931" s="15" t="s">
        <v>140</v>
      </c>
      <c r="C931" s="17" t="s">
        <v>142</v>
      </c>
      <c r="D931" s="14"/>
      <c r="E931" s="14">
        <f>+D930</f>
        <v>13443.09</v>
      </c>
      <c r="F931" s="48"/>
      <c r="G931" s="5" t="s">
        <v>112</v>
      </c>
      <c r="H931" s="69"/>
      <c r="I931" s="25"/>
      <c r="J931"/>
      <c r="K931" s="6"/>
      <c r="L931" s="7"/>
      <c r="M931" s="7"/>
      <c r="N931" s="46"/>
      <c r="O931" s="29"/>
      <c r="P931" s="69"/>
      <c r="Q931" s="25"/>
      <c r="R931"/>
      <c r="S931" s="6"/>
      <c r="T931" s="7"/>
      <c r="U931" s="7"/>
      <c r="V931" s="46"/>
      <c r="W931" s="29"/>
      <c r="X931" s="69"/>
      <c r="Y931" s="25"/>
      <c r="Z931"/>
      <c r="AA931" s="6"/>
      <c r="AB931" s="7"/>
      <c r="AC931" s="7"/>
      <c r="AD931" s="46"/>
      <c r="AE931" s="29"/>
      <c r="AF931" s="69"/>
      <c r="AG931" s="25"/>
      <c r="AH931"/>
      <c r="AI931" s="6"/>
      <c r="AJ931" s="7"/>
      <c r="AK931" s="7"/>
      <c r="AL931" s="46"/>
      <c r="AM931" s="29"/>
      <c r="AN931" s="69"/>
      <c r="AO931" s="25"/>
      <c r="AP931"/>
      <c r="AQ931" s="6"/>
      <c r="AR931" s="7"/>
      <c r="AS931" s="7"/>
      <c r="AT931" s="46"/>
      <c r="AU931" s="29"/>
      <c r="AV931" s="69"/>
      <c r="AW931" s="25"/>
      <c r="AX931"/>
      <c r="AY931" s="6"/>
      <c r="AZ931" s="7"/>
      <c r="BA931" s="7"/>
      <c r="BB931" s="46"/>
      <c r="BC931" s="29"/>
      <c r="BD931" s="69"/>
      <c r="BE931" s="25"/>
      <c r="BF931"/>
      <c r="BG931" s="6"/>
      <c r="BH931" s="7"/>
      <c r="BI931" s="7"/>
      <c r="BJ931" s="46"/>
      <c r="BK931" s="29"/>
      <c r="BL931" s="69"/>
      <c r="BM931" s="25"/>
      <c r="BN931"/>
      <c r="BO931" s="6"/>
      <c r="BP931" s="7"/>
      <c r="BQ931" s="7"/>
      <c r="BR931" s="46"/>
      <c r="BS931" s="29"/>
      <c r="BT931" s="69"/>
      <c r="BU931" s="25"/>
      <c r="BV931"/>
      <c r="BW931" s="6"/>
      <c r="BX931" s="7"/>
      <c r="BY931" s="7"/>
      <c r="BZ931" s="46"/>
      <c r="CA931" s="29"/>
      <c r="CB931" s="69"/>
      <c r="CC931" s="25"/>
      <c r="CD931"/>
      <c r="CE931" s="6"/>
      <c r="CF931" s="7"/>
      <c r="CG931" s="7"/>
      <c r="CH931" s="46"/>
      <c r="CI931" s="29"/>
      <c r="CJ931" s="69"/>
      <c r="CK931" s="25"/>
      <c r="CL931"/>
      <c r="CM931" s="6"/>
      <c r="CN931" s="7"/>
      <c r="CO931" s="7"/>
      <c r="CP931" s="46"/>
      <c r="CQ931" s="29"/>
      <c r="CR931" s="69"/>
      <c r="CS931" s="25"/>
      <c r="CT931"/>
      <c r="CU931" s="6"/>
      <c r="CV931" s="7"/>
      <c r="CW931" s="7"/>
      <c r="CX931" s="46"/>
      <c r="CY931" s="29"/>
      <c r="CZ931" s="69"/>
      <c r="DA931" s="25"/>
      <c r="DB931"/>
      <c r="DC931" s="6"/>
      <c r="DD931" s="7"/>
      <c r="DE931" s="7"/>
      <c r="DF931" s="46"/>
      <c r="DG931" s="29"/>
      <c r="DH931" s="69"/>
      <c r="DI931" s="25"/>
      <c r="DJ931"/>
      <c r="DK931" s="6"/>
      <c r="DL931" s="7"/>
      <c r="DM931" s="7"/>
      <c r="DN931" s="46"/>
      <c r="DO931" s="29"/>
      <c r="DP931" s="69"/>
      <c r="DQ931" s="25"/>
      <c r="DR931"/>
      <c r="DS931" s="6"/>
      <c r="DT931" s="7"/>
      <c r="DU931" s="7"/>
      <c r="DV931" s="46"/>
      <c r="DW931" s="29"/>
      <c r="DX931" s="69"/>
      <c r="DY931" s="25"/>
      <c r="DZ931"/>
      <c r="EA931" s="6"/>
      <c r="EB931" s="7"/>
      <c r="EC931" s="7"/>
      <c r="ED931" s="46"/>
      <c r="EE931" s="29"/>
      <c r="EF931" s="69"/>
      <c r="EG931" s="25"/>
      <c r="EH931"/>
      <c r="EI931" s="6"/>
      <c r="EJ931" s="7"/>
      <c r="EK931" s="7"/>
      <c r="EL931" s="46"/>
      <c r="EM931" s="29"/>
      <c r="EN931" s="69"/>
      <c r="EO931" s="25"/>
      <c r="EP931"/>
      <c r="EQ931" s="6"/>
      <c r="ER931" s="7"/>
      <c r="ES931" s="7"/>
      <c r="ET931" s="46"/>
      <c r="EU931" s="29"/>
      <c r="EV931" s="69"/>
      <c r="EW931" s="25"/>
      <c r="EX931"/>
      <c r="EY931" s="6"/>
      <c r="EZ931" s="7"/>
      <c r="FA931" s="7"/>
      <c r="FB931" s="46"/>
      <c r="FC931" s="29"/>
      <c r="FD931" s="69"/>
      <c r="FE931" s="25"/>
      <c r="FF931"/>
      <c r="FG931" s="6"/>
      <c r="FH931" s="7"/>
      <c r="FI931" s="7"/>
      <c r="FJ931" s="46"/>
      <c r="FK931" s="29"/>
      <c r="FL931" s="69"/>
      <c r="FM931" s="25"/>
      <c r="FN931"/>
      <c r="FO931" s="6"/>
      <c r="FP931" s="7"/>
      <c r="FQ931" s="7"/>
      <c r="FR931" s="46"/>
      <c r="FS931" s="29"/>
      <c r="FT931" s="69"/>
      <c r="FU931" s="25"/>
      <c r="FV931"/>
      <c r="FW931" s="6"/>
      <c r="FX931" s="7"/>
      <c r="FY931" s="7"/>
      <c r="FZ931" s="46"/>
      <c r="GA931" s="29"/>
      <c r="GB931" s="69"/>
      <c r="GC931" s="25"/>
      <c r="GD931"/>
      <c r="GE931" s="6"/>
      <c r="GF931" s="7"/>
      <c r="GG931" s="7"/>
      <c r="GH931" s="46"/>
      <c r="GI931" s="29"/>
      <c r="GJ931" s="69"/>
      <c r="GK931" s="25"/>
      <c r="GL931"/>
      <c r="GM931" s="6"/>
      <c r="GN931" s="7"/>
      <c r="GO931" s="7"/>
      <c r="GP931" s="46"/>
      <c r="GQ931" s="29"/>
      <c r="GR931" s="69"/>
      <c r="GS931" s="25"/>
      <c r="GT931"/>
      <c r="GU931" s="6"/>
      <c r="GV931" s="7"/>
      <c r="GW931" s="7"/>
      <c r="GX931" s="46"/>
      <c r="GY931" s="29"/>
      <c r="GZ931" s="69"/>
      <c r="HA931" s="25"/>
      <c r="HB931"/>
      <c r="HC931" s="6"/>
      <c r="HD931" s="7"/>
      <c r="HE931" s="7"/>
      <c r="HF931" s="46"/>
      <c r="HG931" s="29"/>
      <c r="HH931" s="69"/>
      <c r="HI931" s="25"/>
      <c r="HJ931"/>
      <c r="HK931" s="6"/>
      <c r="HL931" s="7"/>
      <c r="HM931" s="7"/>
      <c r="HN931" s="46"/>
      <c r="HO931" s="29"/>
      <c r="HP931" s="69"/>
      <c r="HQ931" s="25"/>
      <c r="HR931"/>
      <c r="HS931" s="6"/>
      <c r="HT931" s="7"/>
      <c r="HU931" s="7"/>
      <c r="HV931" s="46"/>
      <c r="HW931" s="29"/>
      <c r="HX931" s="69"/>
      <c r="HY931" s="25"/>
      <c r="HZ931"/>
      <c r="IA931" s="6"/>
      <c r="IB931" s="7"/>
      <c r="IC931" s="7"/>
      <c r="ID931" s="46"/>
      <c r="IE931" s="29"/>
      <c r="IF931" s="69"/>
      <c r="IG931" s="25"/>
      <c r="IH931"/>
      <c r="II931" s="6"/>
      <c r="IJ931" s="7"/>
      <c r="IK931" s="7"/>
      <c r="IL931" s="46"/>
      <c r="IM931" s="29"/>
      <c r="IN931" s="69"/>
      <c r="IO931" s="25"/>
      <c r="IP931"/>
      <c r="IQ931" s="6"/>
      <c r="IR931" s="7"/>
      <c r="IS931" s="7"/>
      <c r="IT931" s="46"/>
      <c r="IU931" s="29"/>
      <c r="IV931" s="69"/>
    </row>
    <row r="932" spans="1:256" ht="12.75" customHeight="1">
      <c r="A932" s="56"/>
      <c r="C932" s="6" t="s">
        <v>1799</v>
      </c>
      <c r="D932" s="14"/>
      <c r="E932" s="14"/>
      <c r="F932" s="48"/>
      <c r="G932" s="5" t="s">
        <v>24</v>
      </c>
      <c r="I932" s="2"/>
      <c r="J932" s="2"/>
    </row>
    <row r="933" spans="1:256" ht="12.75" customHeight="1">
      <c r="A933" s="56"/>
      <c r="C933" s="5" t="s">
        <v>24</v>
      </c>
      <c r="D933" s="14"/>
      <c r="E933" s="14"/>
      <c r="F933" s="48"/>
      <c r="I933" s="2"/>
      <c r="J933" s="2"/>
    </row>
    <row r="934" spans="1:256" ht="14">
      <c r="B934" s="6"/>
      <c r="C934" s="29" t="s">
        <v>137</v>
      </c>
      <c r="D934" s="14"/>
      <c r="E934" s="14"/>
      <c r="G934" s="5" t="s">
        <v>24</v>
      </c>
    </row>
    <row r="935" spans="1:256" ht="15" customHeight="1">
      <c r="A935" s="92">
        <v>43259</v>
      </c>
      <c r="B935" s="9" t="s">
        <v>1358</v>
      </c>
      <c r="C935" s="3" t="s">
        <v>1359</v>
      </c>
      <c r="D935" s="14">
        <v>98702.91</v>
      </c>
      <c r="E935" s="14"/>
      <c r="F935" s="46" t="s">
        <v>210</v>
      </c>
      <c r="G935" s="5" t="s">
        <v>112</v>
      </c>
      <c r="H935" s="69" t="s">
        <v>1804</v>
      </c>
    </row>
    <row r="936" spans="1:256" ht="15" customHeight="1">
      <c r="B936" s="15" t="s">
        <v>110</v>
      </c>
      <c r="C936" t="s">
        <v>54</v>
      </c>
      <c r="D936" s="14"/>
      <c r="E936" s="14">
        <f>SUM(D935:D935)</f>
        <v>98702.91</v>
      </c>
      <c r="G936" s="5" t="s">
        <v>112</v>
      </c>
    </row>
    <row r="937" spans="1:256" ht="15" customHeight="1">
      <c r="C937" s="6" t="s">
        <v>1802</v>
      </c>
      <c r="D937" s="14"/>
      <c r="E937" s="14"/>
      <c r="G937" s="5" t="s">
        <v>24</v>
      </c>
    </row>
    <row r="938" spans="1:256" ht="15" customHeight="1">
      <c r="C938" s="6"/>
      <c r="D938" s="14"/>
      <c r="E938" s="14"/>
    </row>
    <row r="939" spans="1:256" ht="15.5">
      <c r="C939" s="13" t="s">
        <v>11</v>
      </c>
      <c r="D939" s="14"/>
      <c r="E939" s="14"/>
    </row>
    <row r="940" spans="1:256">
      <c r="A940" s="92">
        <v>43262</v>
      </c>
      <c r="B940" s="17" t="s">
        <v>8</v>
      </c>
      <c r="C940" s="9" t="s">
        <v>1009</v>
      </c>
      <c r="D940" s="14">
        <v>2342</v>
      </c>
      <c r="E940" s="14"/>
      <c r="F940" s="46" t="s">
        <v>209</v>
      </c>
      <c r="G940" s="5" t="s">
        <v>112</v>
      </c>
      <c r="H940" s="69" t="s">
        <v>1805</v>
      </c>
    </row>
    <row r="941" spans="1:256">
      <c r="B941" s="15" t="s">
        <v>7</v>
      </c>
      <c r="C941" t="s">
        <v>116</v>
      </c>
      <c r="D941" s="14"/>
      <c r="E941" s="14">
        <f>SUM(D940:D940)</f>
        <v>2342</v>
      </c>
      <c r="G941" s="5" t="s">
        <v>112</v>
      </c>
    </row>
    <row r="942" spans="1:256">
      <c r="B942" s="15"/>
      <c r="C942" s="6" t="s">
        <v>1803</v>
      </c>
      <c r="D942" s="14"/>
      <c r="E942" s="14"/>
    </row>
    <row r="943" spans="1:256">
      <c r="B943" s="15"/>
      <c r="C943" s="6"/>
      <c r="D943" s="14"/>
      <c r="E943" s="14"/>
    </row>
    <row r="944" spans="1:256" ht="15.5">
      <c r="C944" s="13" t="s">
        <v>12</v>
      </c>
      <c r="D944" s="7"/>
      <c r="E944" s="7"/>
      <c r="G944" s="5" t="s">
        <v>24</v>
      </c>
    </row>
    <row r="945" spans="1:9" s="24" customFormat="1" ht="15.75" customHeight="1">
      <c r="A945" s="92">
        <v>43257</v>
      </c>
      <c r="B945" s="17" t="s">
        <v>110</v>
      </c>
      <c r="C945" t="s">
        <v>52</v>
      </c>
      <c r="D945" s="14">
        <v>43.02</v>
      </c>
      <c r="E945" s="14"/>
      <c r="F945" s="39" t="s">
        <v>82</v>
      </c>
      <c r="G945" s="5" t="s">
        <v>112</v>
      </c>
      <c r="H945" s="69" t="s">
        <v>1808</v>
      </c>
    </row>
    <row r="946" spans="1:9" s="24" customFormat="1" ht="13.25" customHeight="1">
      <c r="A946" s="92"/>
      <c r="B946" s="11" t="s">
        <v>688</v>
      </c>
      <c r="C946" s="3" t="s">
        <v>1806</v>
      </c>
      <c r="D946" s="14"/>
      <c r="E946" s="14">
        <f>+D945</f>
        <v>43.02</v>
      </c>
      <c r="F946" s="39"/>
      <c r="G946" s="5" t="s">
        <v>112</v>
      </c>
      <c r="H946" s="69"/>
    </row>
    <row r="947" spans="1:9" s="24" customFormat="1" ht="14" customHeight="1">
      <c r="A947" s="92"/>
      <c r="B947" s="6"/>
      <c r="C947" s="6" t="s">
        <v>1807</v>
      </c>
      <c r="D947" s="14"/>
      <c r="E947" s="14"/>
      <c r="F947" s="46"/>
      <c r="G947" s="5" t="s">
        <v>24</v>
      </c>
      <c r="H947" s="69"/>
    </row>
    <row r="948" spans="1:9">
      <c r="B948" s="15"/>
      <c r="C948" s="6"/>
      <c r="D948" s="14"/>
      <c r="E948" s="14"/>
    </row>
    <row r="949" spans="1:9" ht="15.5">
      <c r="C949" s="13" t="s">
        <v>12</v>
      </c>
      <c r="D949" s="7"/>
      <c r="E949" s="7"/>
      <c r="G949" s="5" t="s">
        <v>24</v>
      </c>
    </row>
    <row r="950" spans="1:9" s="24" customFormat="1" ht="15.75" customHeight="1">
      <c r="A950" s="92">
        <v>43257</v>
      </c>
      <c r="B950" s="17" t="s">
        <v>110</v>
      </c>
      <c r="C950" t="s">
        <v>52</v>
      </c>
      <c r="D950" s="14">
        <v>2164.59</v>
      </c>
      <c r="E950" s="14"/>
      <c r="F950" s="39" t="s">
        <v>82</v>
      </c>
      <c r="G950" s="5" t="s">
        <v>112</v>
      </c>
      <c r="H950" s="69" t="s">
        <v>1809</v>
      </c>
    </row>
    <row r="951" spans="1:9" s="24" customFormat="1" ht="13.25" customHeight="1">
      <c r="A951" s="92"/>
      <c r="B951" s="11" t="s">
        <v>1358</v>
      </c>
      <c r="C951" s="3" t="s">
        <v>1793</v>
      </c>
      <c r="D951" s="14"/>
      <c r="E951" s="14">
        <f>+D950</f>
        <v>2164.59</v>
      </c>
      <c r="F951" s="39"/>
      <c r="G951" s="5" t="s">
        <v>112</v>
      </c>
      <c r="H951" s="69"/>
    </row>
    <row r="952" spans="1:9" s="24" customFormat="1" ht="14" customHeight="1">
      <c r="A952" s="92"/>
      <c r="B952" s="6"/>
      <c r="C952" s="6" t="s">
        <v>1810</v>
      </c>
      <c r="D952" s="14"/>
      <c r="E952" s="14"/>
      <c r="F952" s="46"/>
      <c r="G952" s="5" t="s">
        <v>24</v>
      </c>
      <c r="H952" s="69"/>
    </row>
    <row r="953" spans="1:9" s="24" customFormat="1" ht="14" customHeight="1">
      <c r="A953" s="92"/>
      <c r="B953" s="6"/>
      <c r="C953" s="6"/>
      <c r="D953" s="14"/>
      <c r="E953" s="14"/>
      <c r="F953" s="46"/>
      <c r="G953" s="5"/>
      <c r="H953" s="69"/>
    </row>
    <row r="954" spans="1:9" s="24" customFormat="1" ht="14" customHeight="1">
      <c r="A954" s="92"/>
      <c r="B954" s="6"/>
      <c r="C954" s="5" t="s">
        <v>1811</v>
      </c>
      <c r="D954" s="14"/>
      <c r="E954" s="14"/>
      <c r="F954" s="46"/>
      <c r="G954" s="5"/>
      <c r="H954" s="69"/>
    </row>
    <row r="955" spans="1:9" s="24" customFormat="1" ht="14" customHeight="1">
      <c r="A955" s="92">
        <v>43159</v>
      </c>
      <c r="B955" s="9" t="s">
        <v>1154</v>
      </c>
      <c r="C955" s="9" t="s">
        <v>1812</v>
      </c>
      <c r="D955" s="7">
        <v>228.96</v>
      </c>
      <c r="E955" s="7"/>
      <c r="F955" s="86" t="s">
        <v>1814</v>
      </c>
      <c r="G955" s="5" t="s">
        <v>112</v>
      </c>
      <c r="H955" s="69" t="s">
        <v>1819</v>
      </c>
      <c r="I955"/>
    </row>
    <row r="956" spans="1:9" s="24" customFormat="1" ht="14" customHeight="1">
      <c r="A956" s="92" t="s">
        <v>24</v>
      </c>
      <c r="B956" s="11" t="s">
        <v>1153</v>
      </c>
      <c r="C956" s="11" t="s">
        <v>1813</v>
      </c>
      <c r="D956" s="7"/>
      <c r="E956" s="7">
        <f>+D955</f>
        <v>228.96</v>
      </c>
      <c r="F956" s="46"/>
      <c r="G956" s="5" t="s">
        <v>112</v>
      </c>
      <c r="H956" s="6" t="s">
        <v>24</v>
      </c>
      <c r="I956"/>
    </row>
    <row r="957" spans="1:9" s="24" customFormat="1" ht="14" customHeight="1">
      <c r="A957" s="92"/>
      <c r="B957" s="9" t="s">
        <v>1817</v>
      </c>
      <c r="C957" s="9" t="s">
        <v>1815</v>
      </c>
      <c r="D957" s="7">
        <v>228.96</v>
      </c>
      <c r="E957" s="7"/>
      <c r="F957" s="46"/>
      <c r="G957" s="5"/>
      <c r="H957" s="6"/>
      <c r="I957"/>
    </row>
    <row r="958" spans="1:9" s="24" customFormat="1" ht="14" customHeight="1">
      <c r="A958" s="92"/>
      <c r="B958" s="11" t="s">
        <v>1193</v>
      </c>
      <c r="C958" s="11" t="s">
        <v>1816</v>
      </c>
      <c r="D958" s="7"/>
      <c r="E958" s="7">
        <v>228.96</v>
      </c>
      <c r="F958" s="46"/>
      <c r="G958" s="5"/>
      <c r="H958" s="6"/>
      <c r="I958"/>
    </row>
    <row r="959" spans="1:9">
      <c r="A959" s="105"/>
      <c r="C959" s="6" t="s">
        <v>1818</v>
      </c>
      <c r="D959" s="7"/>
      <c r="E959" s="7"/>
      <c r="F959" s="86"/>
      <c r="G959" s="12"/>
      <c r="H959" s="6"/>
    </row>
    <row r="960" spans="1:9" s="24" customFormat="1" ht="14" customHeight="1">
      <c r="A960" s="92"/>
      <c r="B960" s="6"/>
      <c r="C960" s="6"/>
      <c r="D960" s="14"/>
      <c r="E960" s="14"/>
      <c r="F960" s="46"/>
      <c r="G960" s="5"/>
      <c r="H960" s="69"/>
    </row>
    <row r="961" spans="1:9" s="24" customFormat="1" ht="14" customHeight="1">
      <c r="A961" s="92">
        <v>43131</v>
      </c>
      <c r="B961" s="9" t="s">
        <v>1153</v>
      </c>
      <c r="C961" s="9" t="s">
        <v>1813</v>
      </c>
      <c r="D961" s="7">
        <v>15</v>
      </c>
      <c r="E961" s="7"/>
      <c r="F961" s="86" t="s">
        <v>1814</v>
      </c>
      <c r="G961" s="5" t="s">
        <v>112</v>
      </c>
      <c r="H961" s="69" t="s">
        <v>1827</v>
      </c>
      <c r="I961"/>
    </row>
    <row r="962" spans="1:9" s="24" customFormat="1" ht="14" customHeight="1">
      <c r="A962" s="92" t="s">
        <v>24</v>
      </c>
      <c r="B962" s="11" t="s">
        <v>1156</v>
      </c>
      <c r="C962" s="11" t="s">
        <v>1820</v>
      </c>
      <c r="D962" s="7"/>
      <c r="E962" s="7">
        <f>+D961</f>
        <v>15</v>
      </c>
      <c r="F962" s="46"/>
      <c r="G962" s="5" t="s">
        <v>112</v>
      </c>
      <c r="H962" s="6" t="s">
        <v>24</v>
      </c>
      <c r="I962"/>
    </row>
    <row r="963" spans="1:9" s="24" customFormat="1" ht="14" customHeight="1">
      <c r="A963" s="92"/>
      <c r="B963" s="9" t="s">
        <v>1193</v>
      </c>
      <c r="C963" s="9" t="s">
        <v>1816</v>
      </c>
      <c r="D963" s="14">
        <v>15</v>
      </c>
      <c r="E963" s="14"/>
      <c r="F963" s="46"/>
      <c r="G963" s="5" t="s">
        <v>112</v>
      </c>
      <c r="H963" s="69"/>
    </row>
    <row r="964" spans="1:9" s="24" customFormat="1" ht="14" customHeight="1">
      <c r="A964" s="92"/>
      <c r="B964" s="11" t="s">
        <v>147</v>
      </c>
      <c r="C964" s="11" t="s">
        <v>1821</v>
      </c>
      <c r="D964" s="14"/>
      <c r="E964" s="14">
        <f>+D963</f>
        <v>15</v>
      </c>
      <c r="F964" s="46"/>
      <c r="G964" s="5" t="s">
        <v>112</v>
      </c>
      <c r="H964" s="69"/>
    </row>
    <row r="965" spans="1:9" s="24" customFormat="1" ht="14" customHeight="1">
      <c r="A965" s="92"/>
      <c r="B965" s="3" t="s">
        <v>1823</v>
      </c>
      <c r="C965" s="9" t="s">
        <v>1822</v>
      </c>
      <c r="D965" s="14">
        <v>15</v>
      </c>
      <c r="E965" s="14"/>
      <c r="F965" s="46"/>
      <c r="G965" s="5" t="s">
        <v>112</v>
      </c>
      <c r="H965" s="69"/>
    </row>
    <row r="966" spans="1:9" ht="15" customHeight="1">
      <c r="B966" s="15" t="s">
        <v>1825</v>
      </c>
      <c r="C966" s="11" t="s">
        <v>1824</v>
      </c>
      <c r="D966" s="14"/>
      <c r="E966" s="14">
        <f>+D965</f>
        <v>15</v>
      </c>
      <c r="G966" s="5" t="s">
        <v>112</v>
      </c>
    </row>
    <row r="967" spans="1:9">
      <c r="A967" s="105"/>
      <c r="C967" s="6" t="s">
        <v>1826</v>
      </c>
      <c r="D967" s="12"/>
      <c r="E967" s="12"/>
      <c r="F967" s="86"/>
      <c r="H967" s="6"/>
    </row>
    <row r="968" spans="1:9">
      <c r="A968" s="105"/>
      <c r="C968" s="6"/>
      <c r="D968" s="12"/>
      <c r="E968" s="12"/>
      <c r="F968" s="86"/>
      <c r="H968" s="6"/>
    </row>
    <row r="969" spans="1:9">
      <c r="A969" s="105"/>
      <c r="C969" s="5" t="s">
        <v>1831</v>
      </c>
      <c r="D969" s="12"/>
      <c r="E969" s="12"/>
      <c r="F969" s="86"/>
      <c r="H969" s="6"/>
    </row>
    <row r="970" spans="1:9">
      <c r="A970" s="92">
        <v>42947</v>
      </c>
      <c r="B970" s="35" t="s">
        <v>688</v>
      </c>
      <c r="C970" s="32" t="s">
        <v>1828</v>
      </c>
      <c r="D970" s="14">
        <v>6.75</v>
      </c>
      <c r="E970" s="14"/>
      <c r="F970" s="100" t="s">
        <v>436</v>
      </c>
      <c r="G970" s="5" t="s">
        <v>112</v>
      </c>
    </row>
    <row r="971" spans="1:9">
      <c r="A971" s="92" t="s">
        <v>24</v>
      </c>
      <c r="B971" s="33" t="s">
        <v>147</v>
      </c>
      <c r="C971" s="34" t="s">
        <v>52</v>
      </c>
      <c r="D971" s="14"/>
      <c r="E971" s="14">
        <f>+D970</f>
        <v>6.75</v>
      </c>
      <c r="F971" s="100" t="s">
        <v>437</v>
      </c>
      <c r="G971" s="5" t="s">
        <v>112</v>
      </c>
      <c r="H971" s="69" t="s">
        <v>1829</v>
      </c>
    </row>
    <row r="972" spans="1:9" ht="15.5">
      <c r="B972" s="30"/>
      <c r="C972" s="36" t="s">
        <v>1830</v>
      </c>
      <c r="D972" s="30"/>
      <c r="E972" s="14"/>
      <c r="F972" s="30"/>
    </row>
    <row r="973" spans="1:9" ht="15.5">
      <c r="B973" s="30"/>
      <c r="C973" s="36"/>
      <c r="D973" s="30"/>
      <c r="E973" s="14"/>
      <c r="F973" s="30"/>
    </row>
    <row r="974" spans="1:9" ht="15.5">
      <c r="B974" s="30"/>
      <c r="C974" s="36" t="s">
        <v>1832</v>
      </c>
      <c r="D974" s="30"/>
      <c r="E974" s="14"/>
      <c r="F974" s="30"/>
    </row>
    <row r="975" spans="1:9">
      <c r="A975" s="92">
        <v>43068</v>
      </c>
      <c r="B975" s="35" t="s">
        <v>948</v>
      </c>
      <c r="C975" s="32" t="s">
        <v>949</v>
      </c>
      <c r="D975" s="14">
        <v>3100</v>
      </c>
      <c r="E975" s="14"/>
      <c r="F975" s="100" t="s">
        <v>1835</v>
      </c>
      <c r="G975" s="5" t="s">
        <v>112</v>
      </c>
    </row>
    <row r="976" spans="1:9">
      <c r="A976" s="92" t="s">
        <v>24</v>
      </c>
      <c r="B976" s="33" t="s">
        <v>573</v>
      </c>
      <c r="C976" s="34" t="s">
        <v>947</v>
      </c>
      <c r="D976" s="14"/>
      <c r="E976" s="14">
        <f>+D975</f>
        <v>3100</v>
      </c>
      <c r="F976" s="100" t="s">
        <v>24</v>
      </c>
      <c r="G976" s="5" t="s">
        <v>112</v>
      </c>
      <c r="H976" s="69" t="s">
        <v>1834</v>
      </c>
    </row>
    <row r="977" spans="1:9" ht="15.5">
      <c r="B977" s="30"/>
      <c r="C977" s="36" t="s">
        <v>1833</v>
      </c>
      <c r="D977" s="30"/>
      <c r="E977" s="14"/>
      <c r="F977" s="30"/>
    </row>
    <row r="978" spans="1:9" ht="15.5">
      <c r="B978" s="30"/>
      <c r="C978" s="36"/>
      <c r="D978" s="30"/>
      <c r="E978" s="14"/>
      <c r="F978" s="30"/>
    </row>
    <row r="979" spans="1:9">
      <c r="A979" s="105"/>
      <c r="C979" s="5" t="s">
        <v>771</v>
      </c>
      <c r="D979" s="12"/>
      <c r="E979" s="12"/>
      <c r="F979" s="86"/>
      <c r="G979" s="12"/>
      <c r="H979" s="6"/>
    </row>
    <row r="980" spans="1:9" s="24" customFormat="1" ht="14" customHeight="1">
      <c r="A980" s="92">
        <v>43271</v>
      </c>
      <c r="B980" s="9" t="s">
        <v>1837</v>
      </c>
      <c r="C980" s="9" t="s">
        <v>1838</v>
      </c>
      <c r="D980" s="14">
        <v>2344.21</v>
      </c>
      <c r="E980" s="14"/>
      <c r="F980" s="46" t="s">
        <v>74</v>
      </c>
      <c r="G980" s="29" t="s">
        <v>112</v>
      </c>
      <c r="H980" s="6" t="s">
        <v>51</v>
      </c>
      <c r="I980"/>
    </row>
    <row r="981" spans="1:9" s="24" customFormat="1" ht="14" customHeight="1">
      <c r="A981" s="92"/>
      <c r="B981" s="15" t="s">
        <v>181</v>
      </c>
      <c r="C981" t="s">
        <v>62</v>
      </c>
      <c r="D981" s="14"/>
      <c r="E981" s="14">
        <f>+D980</f>
        <v>2344.21</v>
      </c>
      <c r="F981" s="115" t="s">
        <v>214</v>
      </c>
      <c r="G981" s="29" t="s">
        <v>112</v>
      </c>
      <c r="H981" s="6">
        <v>13197</v>
      </c>
      <c r="I981"/>
    </row>
    <row r="982" spans="1:9" s="24" customFormat="1" ht="14" customHeight="1">
      <c r="A982" s="92"/>
      <c r="B982" s="15"/>
      <c r="C982" s="6" t="s">
        <v>1839</v>
      </c>
      <c r="D982" s="14"/>
      <c r="E982" s="14"/>
      <c r="F982" s="46"/>
      <c r="G982" s="29"/>
      <c r="H982" s="6"/>
      <c r="I982"/>
    </row>
    <row r="983" spans="1:9" s="24" customFormat="1" ht="9" customHeight="1">
      <c r="A983" s="92"/>
      <c r="B983" s="15"/>
      <c r="C983" s="6"/>
      <c r="D983" s="14"/>
      <c r="E983" s="14"/>
      <c r="F983" s="46"/>
      <c r="G983" s="29"/>
      <c r="H983" s="6"/>
      <c r="I983"/>
    </row>
    <row r="984" spans="1:9" ht="15.65" customHeight="1">
      <c r="B984" s="30"/>
      <c r="C984" s="30" t="s">
        <v>1842</v>
      </c>
      <c r="D984" s="30"/>
      <c r="E984" s="14"/>
      <c r="F984" s="30"/>
    </row>
    <row r="985" spans="1:9" ht="15.5">
      <c r="A985" s="92">
        <v>43222</v>
      </c>
      <c r="B985" s="9" t="s">
        <v>1840</v>
      </c>
      <c r="C985" s="9" t="s">
        <v>1841</v>
      </c>
      <c r="D985" s="14">
        <v>10.74</v>
      </c>
      <c r="E985" s="14"/>
      <c r="F985" s="30" t="s">
        <v>83</v>
      </c>
      <c r="G985" s="29" t="s">
        <v>112</v>
      </c>
      <c r="H985" s="69" t="s">
        <v>1847</v>
      </c>
    </row>
    <row r="986" spans="1:9" ht="15.5">
      <c r="B986" s="11" t="s">
        <v>55</v>
      </c>
      <c r="C986" s="10" t="s">
        <v>1843</v>
      </c>
      <c r="D986" s="14"/>
      <c r="E986" s="14">
        <f>+D985</f>
        <v>10.74</v>
      </c>
      <c r="F986" s="30"/>
      <c r="G986" s="29" t="s">
        <v>112</v>
      </c>
    </row>
    <row r="987" spans="1:9" ht="15.5">
      <c r="B987" s="9" t="s">
        <v>931</v>
      </c>
      <c r="C987" s="9" t="s">
        <v>1844</v>
      </c>
      <c r="D987" s="14">
        <v>10.74</v>
      </c>
      <c r="E987" s="14"/>
      <c r="F987" s="30"/>
      <c r="G987" s="29" t="s">
        <v>112</v>
      </c>
    </row>
    <row r="988" spans="1:9" ht="15.5">
      <c r="B988" s="11" t="s">
        <v>1845</v>
      </c>
      <c r="C988" s="10" t="s">
        <v>1846</v>
      </c>
      <c r="D988" s="14"/>
      <c r="E988" s="14">
        <f>+D987</f>
        <v>10.74</v>
      </c>
      <c r="F988" s="30"/>
      <c r="G988" s="29" t="s">
        <v>112</v>
      </c>
    </row>
    <row r="989" spans="1:9" ht="12.75" customHeight="1">
      <c r="C989" s="8"/>
      <c r="D989" s="14"/>
      <c r="E989" s="14"/>
      <c r="G989" s="29"/>
    </row>
    <row r="990" spans="1:9" ht="15" customHeight="1">
      <c r="A990" s="105"/>
      <c r="C990" s="29" t="s">
        <v>1836</v>
      </c>
      <c r="D990" s="12"/>
      <c r="E990" s="12"/>
      <c r="F990" s="86"/>
      <c r="H990" s="6"/>
    </row>
    <row r="991" spans="1:9">
      <c r="A991" s="105">
        <v>43264</v>
      </c>
      <c r="B991" t="s">
        <v>1000</v>
      </c>
      <c r="C991" t="s">
        <v>1320</v>
      </c>
      <c r="D991" s="12">
        <v>13040.61</v>
      </c>
      <c r="E991" s="12"/>
      <c r="F991" s="86" t="s">
        <v>1729</v>
      </c>
      <c r="G991" s="5" t="s">
        <v>112</v>
      </c>
      <c r="H991" s="6" t="s">
        <v>1848</v>
      </c>
    </row>
    <row r="992" spans="1:9">
      <c r="A992" s="105" t="s">
        <v>24</v>
      </c>
      <c r="B992" s="15" t="s">
        <v>284</v>
      </c>
      <c r="C992" s="15" t="s">
        <v>697</v>
      </c>
      <c r="D992" s="12"/>
      <c r="E992" s="12">
        <f>+D991</f>
        <v>13040.61</v>
      </c>
      <c r="F992" s="86" t="s">
        <v>810</v>
      </c>
      <c r="G992" s="5" t="s">
        <v>112</v>
      </c>
      <c r="H992" s="6" t="s">
        <v>24</v>
      </c>
    </row>
    <row r="993" spans="1:8">
      <c r="A993" s="105"/>
      <c r="C993" s="8" t="s">
        <v>1727</v>
      </c>
      <c r="D993" s="12"/>
      <c r="E993" s="12"/>
      <c r="F993" s="86"/>
      <c r="G993" s="5" t="s">
        <v>24</v>
      </c>
      <c r="H993" s="6" t="s">
        <v>24</v>
      </c>
    </row>
    <row r="994" spans="1:8">
      <c r="A994" s="105"/>
      <c r="C994" s="8"/>
      <c r="D994" s="12"/>
      <c r="E994" s="12"/>
      <c r="F994" s="86"/>
      <c r="H994" s="6"/>
    </row>
    <row r="995" spans="1:8" ht="15" customHeight="1">
      <c r="A995" s="105"/>
      <c r="C995" s="29" t="s">
        <v>1856</v>
      </c>
      <c r="D995" s="12"/>
      <c r="E995" s="12"/>
      <c r="F995" s="86"/>
      <c r="H995" s="6"/>
    </row>
    <row r="996" spans="1:8">
      <c r="A996" s="105">
        <v>42991</v>
      </c>
      <c r="B996" t="s">
        <v>472</v>
      </c>
      <c r="C996" t="s">
        <v>1849</v>
      </c>
      <c r="D996" s="12">
        <v>300</v>
      </c>
      <c r="E996" s="12"/>
      <c r="F996" s="86" t="s">
        <v>1850</v>
      </c>
      <c r="G996" s="5" t="s">
        <v>112</v>
      </c>
      <c r="H996" s="6" t="s">
        <v>1854</v>
      </c>
    </row>
    <row r="997" spans="1:8">
      <c r="A997" s="105" t="s">
        <v>24</v>
      </c>
      <c r="B997" s="15" t="s">
        <v>55</v>
      </c>
      <c r="C997" s="15" t="s">
        <v>146</v>
      </c>
      <c r="D997" s="12"/>
      <c r="E997" s="12">
        <f>+D996</f>
        <v>300</v>
      </c>
      <c r="F997" s="86" t="s">
        <v>24</v>
      </c>
      <c r="G997" s="5" t="s">
        <v>112</v>
      </c>
      <c r="H997" s="6" t="s">
        <v>24</v>
      </c>
    </row>
    <row r="998" spans="1:8">
      <c r="A998" s="105"/>
      <c r="B998" t="s">
        <v>925</v>
      </c>
      <c r="C998" t="s">
        <v>1851</v>
      </c>
      <c r="D998" s="12">
        <v>300</v>
      </c>
      <c r="E998" s="12"/>
      <c r="F998" s="86"/>
      <c r="G998" s="5" t="s">
        <v>112</v>
      </c>
      <c r="H998" s="6"/>
    </row>
    <row r="999" spans="1:8">
      <c r="A999" s="105"/>
      <c r="B999" s="15" t="s">
        <v>926</v>
      </c>
      <c r="C999" s="15" t="s">
        <v>1852</v>
      </c>
      <c r="D999" s="12"/>
      <c r="E999" s="12">
        <f>+D998</f>
        <v>300</v>
      </c>
      <c r="F999" s="86"/>
      <c r="G999" s="5" t="s">
        <v>112</v>
      </c>
      <c r="H999" s="6"/>
    </row>
    <row r="1000" spans="1:8">
      <c r="A1000" s="105"/>
      <c r="C1000" s="8" t="s">
        <v>1853</v>
      </c>
      <c r="D1000" s="12"/>
      <c r="E1000" s="12"/>
      <c r="F1000" s="86"/>
      <c r="G1000" s="5" t="s">
        <v>24</v>
      </c>
      <c r="H1000" s="6" t="s">
        <v>24</v>
      </c>
    </row>
    <row r="1001" spans="1:8">
      <c r="A1001" s="105"/>
      <c r="C1001" s="8"/>
      <c r="D1001" s="12"/>
      <c r="E1001" s="12"/>
      <c r="F1001" s="86"/>
      <c r="H1001" s="6"/>
    </row>
    <row r="1002" spans="1:8" ht="14">
      <c r="A1002" s="105"/>
      <c r="C1002" s="29" t="s">
        <v>1832</v>
      </c>
      <c r="D1002" s="12"/>
      <c r="E1002" s="12"/>
      <c r="F1002" s="86"/>
      <c r="H1002" s="6"/>
    </row>
    <row r="1003" spans="1:8">
      <c r="A1003" s="105">
        <v>43075</v>
      </c>
      <c r="B1003" t="s">
        <v>1855</v>
      </c>
      <c r="C1003" t="s">
        <v>1857</v>
      </c>
      <c r="D1003" s="12">
        <v>9129.7199999999993</v>
      </c>
      <c r="E1003" s="12"/>
      <c r="F1003" s="86" t="s">
        <v>83</v>
      </c>
      <c r="G1003" s="5" t="s">
        <v>112</v>
      </c>
      <c r="H1003" s="6" t="s">
        <v>1860</v>
      </c>
    </row>
    <row r="1004" spans="1:8">
      <c r="A1004" s="105"/>
      <c r="B1004" s="15" t="s">
        <v>1640</v>
      </c>
      <c r="C1004" s="15" t="s">
        <v>1859</v>
      </c>
      <c r="D1004" s="12"/>
      <c r="E1004" s="12">
        <f>+D1003</f>
        <v>9129.7199999999993</v>
      </c>
      <c r="F1004" s="86"/>
      <c r="G1004" s="5" t="s">
        <v>112</v>
      </c>
      <c r="H1004" s="6"/>
    </row>
    <row r="1005" spans="1:8">
      <c r="A1005" s="105"/>
      <c r="C1005" s="8" t="s">
        <v>1858</v>
      </c>
      <c r="D1005" s="12"/>
      <c r="E1005" s="12"/>
      <c r="F1005" s="86"/>
      <c r="G1005" s="5" t="s">
        <v>24</v>
      </c>
      <c r="H1005" s="6" t="s">
        <v>24</v>
      </c>
    </row>
    <row r="1006" spans="1:8">
      <c r="A1006" s="105"/>
      <c r="C1006" s="8"/>
      <c r="D1006" s="12"/>
      <c r="E1006" s="12"/>
      <c r="F1006" s="86"/>
      <c r="H1006" s="6"/>
    </row>
    <row r="1007" spans="1:8" ht="15.5">
      <c r="B1007" s="11"/>
      <c r="C1007" s="13" t="s">
        <v>1568</v>
      </c>
      <c r="D1007" s="14"/>
      <c r="E1007" s="7"/>
      <c r="F1007" s="153"/>
    </row>
    <row r="1008" spans="1:8" ht="13.25" customHeight="1">
      <c r="A1008" s="92">
        <v>43280</v>
      </c>
      <c r="B1008" s="17" t="s">
        <v>528</v>
      </c>
      <c r="C1008" t="s">
        <v>527</v>
      </c>
      <c r="D1008" s="14"/>
      <c r="E1008" s="14">
        <v>395</v>
      </c>
      <c r="F1008" s="87" t="s">
        <v>1862</v>
      </c>
      <c r="G1008" s="29" t="s">
        <v>112</v>
      </c>
      <c r="H1008" s="69" t="s">
        <v>1861</v>
      </c>
    </row>
    <row r="1009" spans="1:9" ht="12.65" customHeight="1">
      <c r="A1009" s="92" t="s">
        <v>24</v>
      </c>
      <c r="B1009" s="17" t="s">
        <v>149</v>
      </c>
      <c r="C1009" t="s">
        <v>97</v>
      </c>
      <c r="D1009" s="14">
        <v>148</v>
      </c>
      <c r="E1009" s="14"/>
      <c r="F1009" s="87"/>
      <c r="G1009" s="29" t="s">
        <v>112</v>
      </c>
    </row>
    <row r="1010" spans="1:9" ht="14">
      <c r="B1010" s="17" t="s">
        <v>191</v>
      </c>
      <c r="C1010" s="17" t="s">
        <v>192</v>
      </c>
      <c r="D1010" s="14">
        <v>5136</v>
      </c>
      <c r="E1010" s="14"/>
      <c r="F1010" s="46" t="s">
        <v>24</v>
      </c>
      <c r="G1010" s="29" t="s">
        <v>112</v>
      </c>
    </row>
    <row r="1011" spans="1:9" ht="14">
      <c r="B1011" s="17" t="s">
        <v>193</v>
      </c>
      <c r="C1011" s="17" t="s">
        <v>194</v>
      </c>
      <c r="D1011" s="14">
        <v>290</v>
      </c>
      <c r="E1011" s="14"/>
      <c r="G1011" s="29" t="s">
        <v>112</v>
      </c>
    </row>
    <row r="1012" spans="1:9" ht="14">
      <c r="B1012" s="17" t="s">
        <v>30</v>
      </c>
      <c r="C1012" s="17" t="s">
        <v>31</v>
      </c>
      <c r="D1012" s="14">
        <v>251</v>
      </c>
      <c r="E1012" s="14"/>
      <c r="G1012" s="29" t="s">
        <v>112</v>
      </c>
    </row>
    <row r="1013" spans="1:9" s="45" customFormat="1" ht="14">
      <c r="A1013" s="92"/>
      <c r="B1013" s="17" t="s">
        <v>32</v>
      </c>
      <c r="C1013" s="17" t="s">
        <v>148</v>
      </c>
      <c r="D1013" s="14">
        <v>10620</v>
      </c>
      <c r="E1013" s="14"/>
      <c r="F1013" s="46"/>
      <c r="G1013" s="29" t="s">
        <v>112</v>
      </c>
      <c r="H1013" s="69"/>
      <c r="I1013" s="69"/>
    </row>
    <row r="1014" spans="1:9" s="45" customFormat="1" ht="14">
      <c r="A1014" s="92"/>
      <c r="B1014" s="15" t="s">
        <v>13</v>
      </c>
      <c r="C1014" t="s">
        <v>132</v>
      </c>
      <c r="D1014" s="14"/>
      <c r="E1014" s="14">
        <f>SUM(D1009:D1013)-E1008</f>
        <v>16050</v>
      </c>
      <c r="F1014" s="46" t="s">
        <v>24</v>
      </c>
      <c r="G1014" s="29" t="s">
        <v>112</v>
      </c>
      <c r="H1014" s="69"/>
      <c r="I1014" s="69"/>
    </row>
    <row r="1015" spans="1:9" ht="12.75" customHeight="1">
      <c r="C1015" s="8" t="s">
        <v>1863</v>
      </c>
      <c r="D1015" s="14"/>
      <c r="E1015" s="14"/>
      <c r="F1015" s="46" t="s">
        <v>24</v>
      </c>
      <c r="G1015" s="29" t="s">
        <v>24</v>
      </c>
    </row>
    <row r="1016" spans="1:9" ht="12.75" customHeight="1">
      <c r="C1016" s="8"/>
      <c r="D1016" s="14"/>
      <c r="E1016" s="14"/>
      <c r="G1016" s="29"/>
    </row>
    <row r="1017" spans="1:9">
      <c r="A1017" s="105"/>
      <c r="C1017" s="5" t="s">
        <v>1865</v>
      </c>
      <c r="D1017" s="12"/>
      <c r="E1017" s="12"/>
      <c r="F1017" s="86"/>
      <c r="G1017" s="12"/>
      <c r="H1017" s="6"/>
    </row>
    <row r="1018" spans="1:9">
      <c r="A1018" s="58">
        <v>43281</v>
      </c>
      <c r="B1018" s="9" t="s">
        <v>13</v>
      </c>
      <c r="C1018" s="9" t="s">
        <v>529</v>
      </c>
      <c r="D1018" s="14">
        <v>197593</v>
      </c>
      <c r="E1018" s="14"/>
      <c r="F1018" s="39" t="s">
        <v>24</v>
      </c>
      <c r="G1018" s="39" t="s">
        <v>125</v>
      </c>
      <c r="H1018" s="7" t="s">
        <v>1866</v>
      </c>
    </row>
    <row r="1019" spans="1:9">
      <c r="A1019" s="58"/>
      <c r="B1019" s="11" t="s">
        <v>260</v>
      </c>
      <c r="C1019" s="10" t="s">
        <v>530</v>
      </c>
      <c r="D1019" s="14"/>
      <c r="E1019" s="14">
        <f>+D1018</f>
        <v>197593</v>
      </c>
      <c r="F1019" s="39" t="s">
        <v>24</v>
      </c>
      <c r="G1019" s="39" t="s">
        <v>125</v>
      </c>
      <c r="H1019" s="7"/>
    </row>
    <row r="1020" spans="1:9">
      <c r="A1020" s="113"/>
      <c r="B1020" s="26"/>
      <c r="C1020" s="28" t="s">
        <v>531</v>
      </c>
      <c r="D1020" s="114"/>
      <c r="E1020" s="114"/>
      <c r="F1020" s="39" t="s">
        <v>24</v>
      </c>
      <c r="G1020" s="112" t="s">
        <v>24</v>
      </c>
      <c r="H1020" s="7"/>
    </row>
    <row r="1021" spans="1:9">
      <c r="A1021" s="105"/>
      <c r="C1021" s="8"/>
      <c r="D1021" s="12"/>
      <c r="E1021" s="12"/>
      <c r="F1021" s="86"/>
      <c r="H1021" s="6"/>
    </row>
    <row r="1022" spans="1:9" ht="15.5">
      <c r="A1022" s="105"/>
      <c r="C1022" s="13" t="s">
        <v>862</v>
      </c>
      <c r="D1022" s="12"/>
      <c r="E1022" s="12"/>
      <c r="F1022" s="82"/>
      <c r="G1022" s="12"/>
      <c r="H1022" s="6"/>
    </row>
    <row r="1023" spans="1:9" ht="14">
      <c r="A1023" s="92">
        <v>43281</v>
      </c>
      <c r="B1023" s="9" t="s">
        <v>1867</v>
      </c>
      <c r="C1023" s="9" t="s">
        <v>1868</v>
      </c>
      <c r="D1023" s="14">
        <v>6000</v>
      </c>
      <c r="E1023" s="14"/>
      <c r="F1023" s="46" t="s">
        <v>74</v>
      </c>
      <c r="G1023" s="29" t="s">
        <v>112</v>
      </c>
      <c r="H1023" s="69" t="s">
        <v>43</v>
      </c>
    </row>
    <row r="1024" spans="1:9" ht="14">
      <c r="B1024" s="15" t="s">
        <v>181</v>
      </c>
      <c r="C1024" t="s">
        <v>62</v>
      </c>
      <c r="D1024" s="14"/>
      <c r="E1024" s="14">
        <f>+D1023</f>
        <v>6000</v>
      </c>
      <c r="F1024" s="115" t="s">
        <v>214</v>
      </c>
      <c r="G1024" s="29" t="s">
        <v>112</v>
      </c>
      <c r="H1024" s="69">
        <v>13226</v>
      </c>
    </row>
    <row r="1025" spans="1:8" ht="14">
      <c r="B1025" s="15"/>
      <c r="C1025" s="6" t="s">
        <v>1869</v>
      </c>
      <c r="D1025" s="14"/>
      <c r="E1025" s="14"/>
      <c r="G1025" s="29"/>
    </row>
    <row r="1026" spans="1:8" ht="14">
      <c r="B1026" s="15"/>
      <c r="C1026" s="6"/>
      <c r="D1026" s="14"/>
      <c r="E1026" s="14"/>
      <c r="G1026" s="29"/>
    </row>
    <row r="1027" spans="1:8" ht="14">
      <c r="A1027" s="92">
        <v>43281</v>
      </c>
      <c r="B1027" s="9" t="s">
        <v>273</v>
      </c>
      <c r="C1027" s="9" t="s">
        <v>1870</v>
      </c>
      <c r="D1027" s="14">
        <v>7000</v>
      </c>
      <c r="E1027" s="14"/>
      <c r="F1027" s="46" t="s">
        <v>74</v>
      </c>
      <c r="G1027" s="29" t="s">
        <v>112</v>
      </c>
      <c r="H1027" s="69" t="s">
        <v>43</v>
      </c>
    </row>
    <row r="1028" spans="1:8" ht="14">
      <c r="B1028" s="9" t="s">
        <v>219</v>
      </c>
      <c r="C1028" s="9" t="s">
        <v>1871</v>
      </c>
      <c r="D1028" s="14">
        <v>5000</v>
      </c>
      <c r="E1028" s="14"/>
      <c r="G1028" s="29" t="s">
        <v>112</v>
      </c>
      <c r="H1028" s="69">
        <v>13227</v>
      </c>
    </row>
    <row r="1029" spans="1:8" ht="14">
      <c r="B1029" s="9" t="s">
        <v>5</v>
      </c>
      <c r="C1029" s="9" t="s">
        <v>1872</v>
      </c>
      <c r="D1029" s="14">
        <v>5000</v>
      </c>
      <c r="E1029" s="14"/>
      <c r="G1029" s="29" t="s">
        <v>112</v>
      </c>
    </row>
    <row r="1030" spans="1:8" ht="14">
      <c r="B1030" s="15" t="s">
        <v>181</v>
      </c>
      <c r="C1030" t="s">
        <v>62</v>
      </c>
      <c r="D1030" s="14"/>
      <c r="E1030" s="14">
        <f>SUM(D1027:D1029)</f>
        <v>17000</v>
      </c>
      <c r="F1030" s="115" t="s">
        <v>214</v>
      </c>
      <c r="G1030" s="29" t="s">
        <v>112</v>
      </c>
      <c r="H1030" s="69" t="s">
        <v>24</v>
      </c>
    </row>
    <row r="1031" spans="1:8" ht="14">
      <c r="B1031" s="15"/>
      <c r="C1031" s="6" t="s">
        <v>1873</v>
      </c>
      <c r="D1031" s="14"/>
      <c r="E1031" s="14"/>
      <c r="G1031" s="29"/>
    </row>
    <row r="1032" spans="1:8" ht="14">
      <c r="B1032" s="15"/>
      <c r="C1032" s="6"/>
      <c r="D1032" s="14"/>
      <c r="E1032" s="14"/>
      <c r="G1032" s="29"/>
    </row>
    <row r="1033" spans="1:8" ht="14">
      <c r="A1033" s="92">
        <v>43281</v>
      </c>
      <c r="B1033" s="9" t="s">
        <v>306</v>
      </c>
      <c r="C1033" s="9" t="s">
        <v>1874</v>
      </c>
      <c r="D1033" s="14">
        <v>12000</v>
      </c>
      <c r="E1033" s="14"/>
      <c r="F1033" s="46" t="s">
        <v>74</v>
      </c>
      <c r="G1033" s="29" t="s">
        <v>112</v>
      </c>
      <c r="H1033" s="69" t="s">
        <v>43</v>
      </c>
    </row>
    <row r="1034" spans="1:8" ht="14">
      <c r="B1034" s="15" t="s">
        <v>181</v>
      </c>
      <c r="C1034" t="s">
        <v>62</v>
      </c>
      <c r="D1034" s="14"/>
      <c r="E1034" s="14">
        <f>+D1033</f>
        <v>12000</v>
      </c>
      <c r="F1034" s="115" t="s">
        <v>214</v>
      </c>
      <c r="G1034" s="29" t="s">
        <v>112</v>
      </c>
      <c r="H1034" s="69">
        <v>13228</v>
      </c>
    </row>
    <row r="1035" spans="1:8" ht="14">
      <c r="B1035" s="15"/>
      <c r="C1035" s="6" t="s">
        <v>1875</v>
      </c>
      <c r="D1035" s="14"/>
      <c r="E1035" s="14"/>
      <c r="G1035" s="29"/>
    </row>
    <row r="1036" spans="1:8">
      <c r="A1036" s="105"/>
      <c r="C1036" s="8"/>
      <c r="D1036" s="12"/>
      <c r="E1036" s="12"/>
      <c r="F1036" s="86"/>
      <c r="H1036" s="6"/>
    </row>
    <row r="1037" spans="1:8" ht="14">
      <c r="A1037" s="92">
        <v>43281</v>
      </c>
      <c r="B1037" s="9" t="s">
        <v>536</v>
      </c>
      <c r="C1037" s="9" t="s">
        <v>1877</v>
      </c>
      <c r="D1037" s="14">
        <v>12000</v>
      </c>
      <c r="E1037" s="14"/>
      <c r="F1037" s="46" t="s">
        <v>74</v>
      </c>
      <c r="G1037" s="29" t="s">
        <v>112</v>
      </c>
      <c r="H1037" s="69" t="s">
        <v>43</v>
      </c>
    </row>
    <row r="1038" spans="1:8" ht="14">
      <c r="B1038" s="15" t="s">
        <v>181</v>
      </c>
      <c r="C1038" t="s">
        <v>62</v>
      </c>
      <c r="D1038" s="14"/>
      <c r="E1038" s="14">
        <f>+D1037</f>
        <v>12000</v>
      </c>
      <c r="F1038" s="115" t="s">
        <v>214</v>
      </c>
      <c r="G1038" s="29" t="s">
        <v>112</v>
      </c>
      <c r="H1038" s="69">
        <v>13229</v>
      </c>
    </row>
    <row r="1039" spans="1:8" ht="14">
      <c r="B1039" s="15"/>
      <c r="C1039" s="6" t="s">
        <v>1876</v>
      </c>
      <c r="D1039" s="14"/>
      <c r="E1039" s="14"/>
      <c r="G1039" s="29"/>
    </row>
    <row r="1040" spans="1:8" ht="14">
      <c r="B1040" s="15"/>
      <c r="C1040" s="6"/>
      <c r="D1040" s="14"/>
      <c r="E1040" s="14"/>
      <c r="G1040" s="29"/>
    </row>
    <row r="1041" spans="1:8" ht="14">
      <c r="A1041" s="105"/>
      <c r="C1041" s="29" t="s">
        <v>1832</v>
      </c>
      <c r="D1041" s="12"/>
      <c r="E1041" s="12"/>
      <c r="F1041" s="86"/>
      <c r="H1041" s="6"/>
    </row>
    <row r="1042" spans="1:8">
      <c r="A1042" s="105">
        <v>43250</v>
      </c>
      <c r="B1042" t="s">
        <v>941</v>
      </c>
      <c r="C1042" t="s">
        <v>1884</v>
      </c>
      <c r="D1042" s="12">
        <v>548.14</v>
      </c>
      <c r="E1042" s="12"/>
      <c r="F1042" s="86" t="s">
        <v>83</v>
      </c>
      <c r="G1042" s="5" t="s">
        <v>112</v>
      </c>
      <c r="H1042" s="6" t="s">
        <v>1882</v>
      </c>
    </row>
    <row r="1043" spans="1:8">
      <c r="A1043" s="105"/>
      <c r="B1043" s="15" t="s">
        <v>55</v>
      </c>
      <c r="C1043" s="15" t="s">
        <v>146</v>
      </c>
      <c r="D1043" s="12"/>
      <c r="E1043" s="12">
        <v>548.14</v>
      </c>
      <c r="F1043" s="86"/>
      <c r="G1043" s="5" t="s">
        <v>112</v>
      </c>
      <c r="H1043" s="6"/>
    </row>
    <row r="1044" spans="1:8">
      <c r="A1044" s="105"/>
      <c r="B1044" t="s">
        <v>1253</v>
      </c>
      <c r="C1044" t="s">
        <v>1885</v>
      </c>
      <c r="D1044" s="12">
        <v>548.14</v>
      </c>
      <c r="E1044" s="12"/>
      <c r="F1044" s="86"/>
      <c r="G1044" s="5" t="s">
        <v>112</v>
      </c>
      <c r="H1044" s="6"/>
    </row>
    <row r="1045" spans="1:8">
      <c r="A1045" s="105"/>
      <c r="B1045" s="15" t="s">
        <v>1878</v>
      </c>
      <c r="C1045" s="15" t="s">
        <v>1879</v>
      </c>
      <c r="D1045" s="12"/>
      <c r="E1045" s="12">
        <f>+D1042</f>
        <v>548.14</v>
      </c>
      <c r="F1045" s="86"/>
      <c r="G1045" s="5" t="s">
        <v>112</v>
      </c>
      <c r="H1045" s="6"/>
    </row>
    <row r="1046" spans="1:8">
      <c r="A1046" s="105"/>
      <c r="C1046" s="8" t="s">
        <v>1880</v>
      </c>
      <c r="D1046" s="12"/>
      <c r="E1046" s="12"/>
      <c r="F1046" s="86"/>
      <c r="G1046" s="5" t="s">
        <v>24</v>
      </c>
      <c r="H1046" s="6" t="s">
        <v>24</v>
      </c>
    </row>
    <row r="1047" spans="1:8">
      <c r="A1047" s="105"/>
      <c r="C1047" s="8"/>
      <c r="D1047" s="12"/>
      <c r="E1047" s="12"/>
      <c r="F1047" s="86"/>
      <c r="H1047" s="6"/>
    </row>
    <row r="1048" spans="1:8">
      <c r="A1048" s="105">
        <v>43278</v>
      </c>
      <c r="B1048" t="s">
        <v>941</v>
      </c>
      <c r="C1048" t="s">
        <v>1887</v>
      </c>
      <c r="D1048" s="12">
        <v>261.02999999999997</v>
      </c>
      <c r="E1048" s="12"/>
      <c r="F1048" s="86" t="s">
        <v>83</v>
      </c>
      <c r="G1048" s="5" t="s">
        <v>112</v>
      </c>
      <c r="H1048" s="6" t="s">
        <v>1883</v>
      </c>
    </row>
    <row r="1049" spans="1:8">
      <c r="A1049" s="105"/>
      <c r="B1049" s="15" t="s">
        <v>55</v>
      </c>
      <c r="C1049" s="15" t="s">
        <v>146</v>
      </c>
      <c r="D1049" s="12"/>
      <c r="E1049" s="12">
        <f>+D1048</f>
        <v>261.02999999999997</v>
      </c>
      <c r="F1049" s="86"/>
      <c r="G1049" s="5" t="s">
        <v>112</v>
      </c>
      <c r="H1049" s="6"/>
    </row>
    <row r="1050" spans="1:8">
      <c r="A1050" s="105"/>
      <c r="B1050" t="s">
        <v>521</v>
      </c>
      <c r="C1050" t="s">
        <v>1886</v>
      </c>
      <c r="D1050" s="12">
        <v>261.02999999999997</v>
      </c>
      <c r="E1050" s="12"/>
      <c r="F1050" s="86"/>
      <c r="G1050" s="5" t="s">
        <v>112</v>
      </c>
      <c r="H1050" s="6"/>
    </row>
    <row r="1051" spans="1:8">
      <c r="A1051" s="105"/>
      <c r="B1051" s="15" t="s">
        <v>470</v>
      </c>
      <c r="C1051" s="15" t="s">
        <v>1881</v>
      </c>
      <c r="D1051" s="12"/>
      <c r="E1051" s="12">
        <f>+D1050</f>
        <v>261.02999999999997</v>
      </c>
      <c r="F1051" s="86"/>
      <c r="G1051" s="5" t="s">
        <v>112</v>
      </c>
      <c r="H1051" s="6"/>
    </row>
    <row r="1052" spans="1:8">
      <c r="A1052" s="105"/>
      <c r="C1052" s="8" t="s">
        <v>1880</v>
      </c>
      <c r="D1052" s="12"/>
      <c r="E1052" s="12"/>
      <c r="F1052" s="86"/>
      <c r="G1052" s="5" t="s">
        <v>24</v>
      </c>
      <c r="H1052" s="6" t="s">
        <v>24</v>
      </c>
    </row>
    <row r="1053" spans="1:8">
      <c r="A1053" s="105"/>
      <c r="C1053" s="8"/>
      <c r="D1053" s="12"/>
      <c r="E1053" s="12"/>
      <c r="F1053" s="86"/>
      <c r="H1053" s="6"/>
    </row>
    <row r="1054" spans="1:8">
      <c r="A1054" s="105">
        <v>43019</v>
      </c>
      <c r="B1054" t="s">
        <v>1888</v>
      </c>
      <c r="C1054" t="s">
        <v>1889</v>
      </c>
      <c r="D1054" s="12">
        <v>262.11</v>
      </c>
      <c r="E1054" s="12"/>
      <c r="F1054" s="86" t="s">
        <v>83</v>
      </c>
      <c r="G1054" s="5" t="s">
        <v>112</v>
      </c>
      <c r="H1054" s="6" t="s">
        <v>1893</v>
      </c>
    </row>
    <row r="1055" spans="1:8">
      <c r="A1055" s="105"/>
      <c r="B1055" s="15" t="s">
        <v>1265</v>
      </c>
      <c r="C1055" s="16" t="s">
        <v>1890</v>
      </c>
      <c r="D1055" s="12"/>
      <c r="E1055" s="12">
        <f>+D1054</f>
        <v>262.11</v>
      </c>
      <c r="F1055" s="86"/>
      <c r="G1055" s="5" t="s">
        <v>112</v>
      </c>
      <c r="H1055" s="6"/>
    </row>
    <row r="1056" spans="1:8">
      <c r="B1056" t="s">
        <v>55</v>
      </c>
      <c r="C1056" t="s">
        <v>146</v>
      </c>
      <c r="D1056" s="12">
        <v>262.11</v>
      </c>
      <c r="E1056" s="12"/>
      <c r="F1056" s="86" t="s">
        <v>24</v>
      </c>
      <c r="G1056" s="5" t="s">
        <v>112</v>
      </c>
    </row>
    <row r="1057" spans="1:8">
      <c r="A1057" s="105"/>
      <c r="B1057" s="15" t="s">
        <v>472</v>
      </c>
      <c r="C1057" s="15" t="s">
        <v>1891</v>
      </c>
      <c r="D1057" s="12"/>
      <c r="E1057" s="12">
        <f>+D1056</f>
        <v>262.11</v>
      </c>
      <c r="F1057" s="86"/>
      <c r="G1057" s="5" t="s">
        <v>112</v>
      </c>
      <c r="H1057" s="6"/>
    </row>
    <row r="1058" spans="1:8">
      <c r="A1058" s="105"/>
      <c r="C1058" s="8" t="s">
        <v>1892</v>
      </c>
      <c r="D1058" s="12"/>
      <c r="E1058" s="12"/>
      <c r="F1058" s="86"/>
      <c r="G1058" s="5" t="s">
        <v>24</v>
      </c>
      <c r="H1058" s="6" t="s">
        <v>24</v>
      </c>
    </row>
    <row r="1059" spans="1:8">
      <c r="A1059" s="105"/>
      <c r="C1059" s="8"/>
      <c r="D1059" s="12"/>
      <c r="E1059" s="12"/>
      <c r="F1059" s="86"/>
      <c r="H1059" s="6"/>
    </row>
    <row r="1060" spans="1:8" ht="15.5">
      <c r="A1060" s="105"/>
      <c r="C1060" s="13" t="s">
        <v>857</v>
      </c>
      <c r="D1060" s="12"/>
      <c r="E1060" s="12"/>
      <c r="F1060" s="82"/>
      <c r="G1060" s="12"/>
      <c r="H1060" s="6"/>
    </row>
    <row r="1061" spans="1:8">
      <c r="A1061" s="105">
        <v>42855</v>
      </c>
      <c r="B1061" s="3" t="s">
        <v>55</v>
      </c>
      <c r="C1061" s="62" t="s">
        <v>836</v>
      </c>
      <c r="D1061" s="7">
        <v>7007.52</v>
      </c>
      <c r="E1061" s="7"/>
      <c r="F1061" s="82" t="s">
        <v>482</v>
      </c>
      <c r="G1061" s="5" t="s">
        <v>112</v>
      </c>
      <c r="H1061" s="69" t="s">
        <v>861</v>
      </c>
    </row>
    <row r="1062" spans="1:8">
      <c r="A1062" s="105"/>
      <c r="B1062" s="11" t="s">
        <v>22</v>
      </c>
      <c r="C1062" s="110" t="s">
        <v>858</v>
      </c>
      <c r="D1062" s="7"/>
      <c r="E1062" s="7">
        <v>2062.84</v>
      </c>
      <c r="F1062" s="46" t="s">
        <v>829</v>
      </c>
      <c r="G1062" s="5" t="s">
        <v>112</v>
      </c>
    </row>
    <row r="1063" spans="1:8">
      <c r="A1063" s="105"/>
      <c r="B1063" s="11" t="s">
        <v>22</v>
      </c>
      <c r="C1063" s="110" t="s">
        <v>859</v>
      </c>
      <c r="D1063" s="7"/>
      <c r="E1063" s="7">
        <v>4944.68</v>
      </c>
      <c r="F1063" s="82" t="s">
        <v>830</v>
      </c>
      <c r="G1063" s="5" t="s">
        <v>112</v>
      </c>
      <c r="H1063" s="6"/>
    </row>
    <row r="1064" spans="1:8">
      <c r="A1064" s="105"/>
      <c r="C1064" s="6" t="s">
        <v>860</v>
      </c>
      <c r="D1064" s="12"/>
      <c r="E1064" s="12"/>
      <c r="F1064" s="82"/>
      <c r="G1064" s="12"/>
      <c r="H1064" s="6"/>
    </row>
    <row r="1065" spans="1:8" ht="12.75" customHeight="1">
      <c r="C1065" s="8"/>
      <c r="D1065" s="14"/>
      <c r="E1065" s="14"/>
      <c r="G1065" s="29"/>
    </row>
    <row r="1066" spans="1:8" ht="12" customHeight="1">
      <c r="A1066" s="117"/>
      <c r="C1066" s="118" t="s">
        <v>596</v>
      </c>
      <c r="D1066" s="7"/>
      <c r="E1066" s="7"/>
    </row>
    <row r="1067" spans="1:8" ht="12" customHeight="1">
      <c r="A1067" s="117">
        <v>42732</v>
      </c>
      <c r="B1067" s="3" t="s">
        <v>289</v>
      </c>
      <c r="C1067" s="3" t="s">
        <v>597</v>
      </c>
      <c r="D1067" s="7">
        <v>5550000</v>
      </c>
      <c r="E1067" s="7"/>
      <c r="F1067" s="46" t="s">
        <v>601</v>
      </c>
      <c r="G1067" s="5" t="s">
        <v>112</v>
      </c>
      <c r="H1067" s="69" t="s">
        <v>450</v>
      </c>
    </row>
    <row r="1068" spans="1:8" ht="12" customHeight="1">
      <c r="A1068" s="117"/>
      <c r="B1068" s="11" t="s">
        <v>598</v>
      </c>
      <c r="C1068" s="11" t="s">
        <v>599</v>
      </c>
      <c r="D1068" s="7"/>
      <c r="E1068" s="7">
        <f>+D1067</f>
        <v>5550000</v>
      </c>
      <c r="G1068" s="5" t="s">
        <v>112</v>
      </c>
    </row>
    <row r="1069" spans="1:8">
      <c r="A1069" s="117"/>
      <c r="C1069" s="6" t="s">
        <v>600</v>
      </c>
      <c r="D1069" s="12"/>
      <c r="E1069" s="12"/>
    </row>
    <row r="1070" spans="1:8" ht="14">
      <c r="B1070" s="45"/>
      <c r="C1070" s="8"/>
      <c r="D1070" s="3"/>
      <c r="E1070" s="7"/>
      <c r="G1070" s="71"/>
    </row>
    <row r="1071" spans="1:8">
      <c r="B1071" s="9"/>
      <c r="C1071" s="5" t="s">
        <v>602</v>
      </c>
      <c r="D1071" s="3"/>
      <c r="E1071" s="7"/>
      <c r="G1071" s="71"/>
    </row>
    <row r="1072" spans="1:8">
      <c r="A1072" s="92">
        <v>42582</v>
      </c>
      <c r="B1072" s="35" t="s">
        <v>78</v>
      </c>
      <c r="C1072" s="32" t="s">
        <v>445</v>
      </c>
      <c r="D1072" s="7">
        <v>103.35</v>
      </c>
      <c r="E1072" s="7"/>
      <c r="F1072" s="100" t="s">
        <v>79</v>
      </c>
      <c r="G1072" s="5" t="s">
        <v>112</v>
      </c>
      <c r="H1072" s="69" t="s">
        <v>605</v>
      </c>
    </row>
    <row r="1073" spans="1:8" s="24" customFormat="1" ht="14" customHeight="1">
      <c r="A1073" s="92"/>
      <c r="B1073" s="33" t="s">
        <v>483</v>
      </c>
      <c r="C1073" s="34" t="s">
        <v>603</v>
      </c>
      <c r="D1073" s="7"/>
      <c r="E1073" s="7">
        <f>+D1072</f>
        <v>103.35</v>
      </c>
      <c r="F1073" s="100" t="s">
        <v>440</v>
      </c>
      <c r="G1073" s="5" t="s">
        <v>112</v>
      </c>
      <c r="H1073" s="69"/>
    </row>
    <row r="1074" spans="1:8">
      <c r="B1074" s="35" t="s">
        <v>87</v>
      </c>
      <c r="C1074" s="32" t="s">
        <v>53</v>
      </c>
      <c r="D1074" s="7">
        <v>103.35</v>
      </c>
      <c r="E1074" s="7"/>
      <c r="F1074" s="100" t="s">
        <v>441</v>
      </c>
      <c r="G1074" s="5" t="s">
        <v>112</v>
      </c>
    </row>
    <row r="1075" spans="1:8" ht="15.5">
      <c r="B1075" s="33" t="s">
        <v>491</v>
      </c>
      <c r="C1075" s="34" t="s">
        <v>604</v>
      </c>
      <c r="D1075" s="30"/>
      <c r="E1075" s="14">
        <f>+D1074</f>
        <v>103.35</v>
      </c>
      <c r="F1075" s="100" t="s">
        <v>442</v>
      </c>
      <c r="G1075" s="5" t="s">
        <v>112</v>
      </c>
    </row>
    <row r="1076" spans="1:8" ht="15.5">
      <c r="B1076" s="30"/>
      <c r="C1076" s="36" t="s">
        <v>448</v>
      </c>
      <c r="D1076" s="30"/>
      <c r="E1076" s="14"/>
      <c r="F1076" s="30"/>
    </row>
    <row r="1077" spans="1:8" ht="11" customHeight="1">
      <c r="B1077" s="30"/>
      <c r="C1077" s="36"/>
      <c r="D1077" s="30"/>
      <c r="E1077" s="14"/>
      <c r="F1077" s="30"/>
    </row>
    <row r="1078" spans="1:8" ht="15.5">
      <c r="B1078" s="30"/>
      <c r="C1078" s="13" t="s">
        <v>1801</v>
      </c>
      <c r="D1078" s="30"/>
      <c r="E1078" s="14"/>
      <c r="F1078" s="30"/>
    </row>
    <row r="1079" spans="1:8" s="24" customFormat="1" ht="15.75" customHeight="1">
      <c r="A1079" s="92">
        <v>42579</v>
      </c>
      <c r="B1079" s="9" t="s">
        <v>216</v>
      </c>
      <c r="C1079" s="3" t="s">
        <v>217</v>
      </c>
      <c r="D1079" s="14">
        <v>4755.6000000000004</v>
      </c>
      <c r="E1079" s="14"/>
      <c r="F1079" s="39" t="s">
        <v>612</v>
      </c>
      <c r="G1079" s="5" t="s">
        <v>112</v>
      </c>
      <c r="H1079" s="69" t="s">
        <v>628</v>
      </c>
    </row>
    <row r="1080" spans="1:8" s="24" customFormat="1" ht="13.25" customHeight="1">
      <c r="A1080" s="92"/>
      <c r="B1080" s="11" t="s">
        <v>205</v>
      </c>
      <c r="C1080" s="11" t="s">
        <v>614</v>
      </c>
      <c r="D1080" s="14"/>
      <c r="E1080" s="14">
        <f>+D1079</f>
        <v>4755.6000000000004</v>
      </c>
      <c r="F1080" s="39" t="s">
        <v>613</v>
      </c>
      <c r="G1080" s="5" t="s">
        <v>112</v>
      </c>
      <c r="H1080" s="69"/>
    </row>
    <row r="1081" spans="1:8" s="24" customFormat="1" ht="14" customHeight="1">
      <c r="A1081" s="92"/>
      <c r="B1081" s="6"/>
      <c r="C1081" s="6" t="s">
        <v>615</v>
      </c>
      <c r="D1081" s="14"/>
      <c r="E1081" s="14"/>
      <c r="F1081" s="46"/>
      <c r="G1081" s="5" t="s">
        <v>24</v>
      </c>
      <c r="H1081" s="69"/>
    </row>
    <row r="1082" spans="1:8" s="24" customFormat="1" ht="14" customHeight="1">
      <c r="A1082" s="92"/>
      <c r="B1082"/>
      <c r="C1082"/>
      <c r="D1082" s="74"/>
      <c r="E1082" s="74"/>
      <c r="F1082" s="46"/>
      <c r="G1082" s="5"/>
      <c r="H1082" s="69"/>
    </row>
    <row r="1083" spans="1:8" s="24" customFormat="1" ht="14" customHeight="1">
      <c r="A1083" s="105"/>
      <c r="B1083" s="15"/>
      <c r="C1083" s="13" t="s">
        <v>616</v>
      </c>
      <c r="D1083" s="14"/>
      <c r="E1083" s="14"/>
      <c r="F1083" s="19"/>
      <c r="G1083" s="5"/>
      <c r="H1083" s="69" t="s">
        <v>24</v>
      </c>
    </row>
    <row r="1084" spans="1:8" ht="14">
      <c r="A1084" s="105">
        <v>42608</v>
      </c>
      <c r="B1084" s="9" t="s">
        <v>73</v>
      </c>
      <c r="C1084" s="9" t="s">
        <v>617</v>
      </c>
      <c r="D1084" s="12">
        <v>25</v>
      </c>
      <c r="E1084" s="12"/>
      <c r="F1084" s="86" t="s">
        <v>620</v>
      </c>
      <c r="G1084" s="29" t="s">
        <v>112</v>
      </c>
      <c r="H1084" s="69" t="s">
        <v>629</v>
      </c>
    </row>
    <row r="1085" spans="1:8" ht="14">
      <c r="A1085" s="92" t="s">
        <v>24</v>
      </c>
      <c r="B1085" s="11" t="s">
        <v>490</v>
      </c>
      <c r="C1085" s="11" t="s">
        <v>618</v>
      </c>
      <c r="D1085" s="12"/>
      <c r="E1085" s="12">
        <f>+D1084</f>
        <v>25</v>
      </c>
      <c r="F1085" s="86" t="s">
        <v>619</v>
      </c>
      <c r="G1085" s="29" t="s">
        <v>112</v>
      </c>
      <c r="H1085" s="69" t="s">
        <v>24</v>
      </c>
    </row>
    <row r="1086" spans="1:8">
      <c r="A1086" s="105"/>
      <c r="C1086" s="6" t="s">
        <v>622</v>
      </c>
      <c r="D1086" s="12"/>
      <c r="E1086" s="12"/>
      <c r="F1086" s="86"/>
      <c r="G1086" s="12"/>
      <c r="H1086" s="6"/>
    </row>
    <row r="1087" spans="1:8" ht="15" customHeight="1">
      <c r="C1087" s="6"/>
      <c r="D1087" s="14"/>
      <c r="E1087" s="14"/>
    </row>
    <row r="1088" spans="1:8" ht="15.5">
      <c r="C1088" s="13" t="s">
        <v>623</v>
      </c>
      <c r="D1088" s="14"/>
      <c r="E1088" s="14"/>
    </row>
    <row r="1089" spans="1:8" ht="15" customHeight="1">
      <c r="A1089" s="92">
        <v>42718</v>
      </c>
      <c r="B1089" s="9" t="s">
        <v>487</v>
      </c>
      <c r="C1089" s="9" t="s">
        <v>625</v>
      </c>
      <c r="D1089" s="7">
        <v>430.2</v>
      </c>
      <c r="E1089" s="7"/>
      <c r="F1089" s="86" t="s">
        <v>341</v>
      </c>
      <c r="G1089" s="5" t="s">
        <v>112</v>
      </c>
      <c r="H1089" s="69" t="s">
        <v>630</v>
      </c>
    </row>
    <row r="1090" spans="1:8" ht="15" customHeight="1">
      <c r="A1090" s="92" t="s">
        <v>24</v>
      </c>
      <c r="B1090" s="11" t="s">
        <v>491</v>
      </c>
      <c r="C1090" s="11" t="s">
        <v>626</v>
      </c>
      <c r="D1090" s="7"/>
      <c r="E1090" s="7">
        <f>+D1089</f>
        <v>430.2</v>
      </c>
      <c r="G1090" s="5" t="s">
        <v>112</v>
      </c>
      <c r="H1090" s="6" t="s">
        <v>24</v>
      </c>
    </row>
    <row r="1091" spans="1:8" ht="15" customHeight="1">
      <c r="A1091" s="105"/>
      <c r="C1091" s="6" t="s">
        <v>627</v>
      </c>
      <c r="D1091" s="7"/>
      <c r="E1091" s="7"/>
      <c r="F1091" s="86"/>
      <c r="G1091" s="12"/>
      <c r="H1091" s="6"/>
    </row>
    <row r="1092" spans="1:8" s="24" customFormat="1" ht="14" customHeight="1">
      <c r="A1092" s="92"/>
      <c r="B1092"/>
      <c r="C1092" s="6"/>
      <c r="D1092" s="14"/>
      <c r="E1092" s="14"/>
      <c r="F1092" s="46"/>
      <c r="G1092" s="5"/>
      <c r="H1092" s="69"/>
    </row>
    <row r="1093" spans="1:8" s="24" customFormat="1" ht="14" customHeight="1">
      <c r="A1093" s="92"/>
      <c r="B1093"/>
      <c r="C1093" s="13" t="s">
        <v>12</v>
      </c>
      <c r="D1093" s="7"/>
      <c r="E1093" s="7"/>
      <c r="F1093" s="46"/>
      <c r="G1093" s="5" t="s">
        <v>24</v>
      </c>
      <c r="H1093" s="69"/>
    </row>
    <row r="1094" spans="1:8">
      <c r="A1094" s="92">
        <v>42734</v>
      </c>
      <c r="B1094" s="17" t="s">
        <v>110</v>
      </c>
      <c r="C1094" t="s">
        <v>52</v>
      </c>
      <c r="D1094" s="14">
        <v>1040.43</v>
      </c>
      <c r="E1094" s="14"/>
      <c r="F1094" s="39" t="s">
        <v>82</v>
      </c>
      <c r="G1094" s="5" t="s">
        <v>112</v>
      </c>
      <c r="H1094" s="69" t="s">
        <v>634</v>
      </c>
    </row>
    <row r="1095" spans="1:8">
      <c r="B1095" s="11" t="s">
        <v>495</v>
      </c>
      <c r="C1095" s="3" t="s">
        <v>624</v>
      </c>
      <c r="D1095" s="14"/>
      <c r="E1095" s="14">
        <f>+D1094</f>
        <v>1040.43</v>
      </c>
      <c r="F1095" s="39"/>
      <c r="G1095" s="5" t="s">
        <v>112</v>
      </c>
    </row>
    <row r="1096" spans="1:8">
      <c r="B1096" s="6"/>
      <c r="C1096" s="6" t="s">
        <v>632</v>
      </c>
      <c r="D1096" s="14"/>
      <c r="E1096" s="14"/>
      <c r="G1096" s="5" t="s">
        <v>24</v>
      </c>
    </row>
    <row r="1097" spans="1:8">
      <c r="A1097" s="105"/>
      <c r="C1097" s="6"/>
      <c r="D1097" s="7"/>
      <c r="E1097" s="7"/>
      <c r="F1097" s="86"/>
      <c r="G1097" s="12"/>
      <c r="H1097" s="6"/>
    </row>
    <row r="1098" spans="1:8" ht="13.25" customHeight="1">
      <c r="C1098" s="13" t="s">
        <v>11</v>
      </c>
      <c r="D1098" s="14"/>
      <c r="E1098" s="14"/>
    </row>
    <row r="1099" spans="1:8">
      <c r="A1099" s="92">
        <v>42744</v>
      </c>
      <c r="B1099" s="17" t="s">
        <v>8</v>
      </c>
      <c r="C1099" s="9" t="s">
        <v>609</v>
      </c>
      <c r="D1099" s="14">
        <v>993.08</v>
      </c>
      <c r="E1099" s="14"/>
      <c r="F1099" s="46" t="s">
        <v>209</v>
      </c>
      <c r="G1099" s="5" t="s">
        <v>112</v>
      </c>
      <c r="H1099" s="69" t="s">
        <v>635</v>
      </c>
    </row>
    <row r="1100" spans="1:8">
      <c r="B1100" s="15" t="s">
        <v>7</v>
      </c>
      <c r="C1100" t="s">
        <v>116</v>
      </c>
      <c r="D1100" s="14"/>
      <c r="E1100" s="14">
        <f>SUM(D1099:D1099)</f>
        <v>993.08</v>
      </c>
      <c r="G1100" s="5" t="s">
        <v>112</v>
      </c>
    </row>
    <row r="1101" spans="1:8">
      <c r="B1101" s="15"/>
      <c r="C1101" s="6" t="s">
        <v>633</v>
      </c>
      <c r="D1101" s="14"/>
      <c r="E1101" s="14"/>
    </row>
    <row r="1102" spans="1:8">
      <c r="B1102" s="15"/>
      <c r="C1102" s="6"/>
      <c r="D1102" s="14"/>
      <c r="E1102" s="14"/>
    </row>
    <row r="1103" spans="1:8" ht="14">
      <c r="B1103" s="33"/>
      <c r="C1103" s="42" t="s">
        <v>123</v>
      </c>
      <c r="D1103" s="7"/>
      <c r="E1103" s="7"/>
      <c r="F1103" s="39"/>
      <c r="G1103" s="5" t="s">
        <v>24</v>
      </c>
      <c r="H1103" s="5" t="s">
        <v>24</v>
      </c>
    </row>
    <row r="1104" spans="1:8">
      <c r="A1104" s="92">
        <v>42704</v>
      </c>
      <c r="B1104" s="17" t="s">
        <v>124</v>
      </c>
      <c r="C1104" s="32" t="s">
        <v>184</v>
      </c>
      <c r="D1104" s="7">
        <v>445.84</v>
      </c>
      <c r="E1104" s="7"/>
      <c r="F1104" s="39" t="s">
        <v>212</v>
      </c>
      <c r="G1104" s="5" t="s">
        <v>112</v>
      </c>
      <c r="H1104" s="5" t="s">
        <v>642</v>
      </c>
    </row>
    <row r="1105" spans="1:8">
      <c r="B1105" s="33" t="s">
        <v>182</v>
      </c>
      <c r="C1105" s="3" t="s">
        <v>183</v>
      </c>
      <c r="D1105" s="7"/>
      <c r="E1105" s="7">
        <f>+D1104</f>
        <v>445.84</v>
      </c>
      <c r="F1105" s="39" t="s">
        <v>24</v>
      </c>
      <c r="G1105" s="5" t="s">
        <v>112</v>
      </c>
      <c r="H1105" s="5"/>
    </row>
    <row r="1106" spans="1:8">
      <c r="B1106" s="33"/>
      <c r="C1106" s="8" t="s">
        <v>636</v>
      </c>
      <c r="D1106" s="7"/>
      <c r="E1106" s="7"/>
      <c r="F1106" s="39"/>
      <c r="G1106" s="5" t="s">
        <v>24</v>
      </c>
      <c r="H1106" s="5"/>
    </row>
    <row r="1107" spans="1:8">
      <c r="B1107" s="33"/>
      <c r="C1107" s="8"/>
      <c r="D1107" s="7"/>
      <c r="E1107" s="7"/>
      <c r="F1107" s="39"/>
      <c r="H1107" s="5"/>
    </row>
    <row r="1108" spans="1:8">
      <c r="B1108" s="33"/>
      <c r="C1108" s="5" t="s">
        <v>762</v>
      </c>
      <c r="D1108" s="7"/>
      <c r="E1108" s="7"/>
      <c r="F1108" s="39"/>
      <c r="H1108" s="5"/>
    </row>
    <row r="1109" spans="1:8">
      <c r="A1109" s="92">
        <v>42674</v>
      </c>
      <c r="B1109" s="17" t="s">
        <v>645</v>
      </c>
      <c r="C1109" s="32" t="s">
        <v>646</v>
      </c>
      <c r="D1109" s="7">
        <v>238.02</v>
      </c>
      <c r="E1109" s="7"/>
      <c r="F1109" s="39" t="s">
        <v>83</v>
      </c>
      <c r="G1109" s="5" t="s">
        <v>112</v>
      </c>
      <c r="H1109" s="5" t="s">
        <v>648</v>
      </c>
    </row>
    <row r="1110" spans="1:8">
      <c r="B1110" s="17" t="s">
        <v>645</v>
      </c>
      <c r="C1110" s="32" t="s">
        <v>646</v>
      </c>
      <c r="D1110" s="7">
        <v>1741.26</v>
      </c>
      <c r="E1110" s="7"/>
      <c r="F1110" s="39" t="s">
        <v>644</v>
      </c>
      <c r="G1110" s="5" t="s">
        <v>112</v>
      </c>
      <c r="H1110" s="5"/>
    </row>
    <row r="1111" spans="1:8">
      <c r="B1111" s="33" t="s">
        <v>535</v>
      </c>
      <c r="C1111" s="10" t="s">
        <v>647</v>
      </c>
      <c r="D1111" s="7"/>
      <c r="E1111" s="7">
        <f>+D1109</f>
        <v>238.02</v>
      </c>
      <c r="F1111" s="39"/>
      <c r="G1111" s="5" t="s">
        <v>112</v>
      </c>
      <c r="H1111" s="5"/>
    </row>
    <row r="1112" spans="1:8">
      <c r="B1112" s="33" t="s">
        <v>535</v>
      </c>
      <c r="C1112" s="10" t="s">
        <v>647</v>
      </c>
      <c r="D1112" s="7"/>
      <c r="E1112" s="7">
        <f>+D1110</f>
        <v>1741.26</v>
      </c>
      <c r="F1112" s="39"/>
      <c r="G1112" s="5" t="s">
        <v>112</v>
      </c>
      <c r="H1112" s="5"/>
    </row>
    <row r="1113" spans="1:8">
      <c r="B1113" s="33"/>
      <c r="C1113" s="8" t="s">
        <v>649</v>
      </c>
      <c r="D1113" s="7"/>
      <c r="E1113" s="7"/>
      <c r="F1113" s="39"/>
      <c r="H1113" s="5"/>
    </row>
    <row r="1115" spans="1:8">
      <c r="B1115" s="33"/>
      <c r="C1115" s="5" t="s">
        <v>1636</v>
      </c>
      <c r="D1115" s="7"/>
      <c r="E1115" s="7"/>
      <c r="F1115" s="39"/>
      <c r="H1115" s="5"/>
    </row>
    <row r="1116" spans="1:8">
      <c r="A1116" s="92">
        <v>42735</v>
      </c>
      <c r="B1116" s="17" t="s">
        <v>55</v>
      </c>
      <c r="C1116" s="32" t="s">
        <v>175</v>
      </c>
      <c r="D1116" s="7">
        <f>SUM(E1117:E1118)</f>
        <v>1081.03</v>
      </c>
      <c r="E1116" s="7"/>
      <c r="F1116" s="39" t="s">
        <v>653</v>
      </c>
      <c r="G1116" s="5" t="s">
        <v>112</v>
      </c>
      <c r="H1116" s="5" t="s">
        <v>663</v>
      </c>
    </row>
    <row r="1117" spans="1:8">
      <c r="B1117" s="33" t="s">
        <v>661</v>
      </c>
      <c r="C1117" s="11" t="s">
        <v>651</v>
      </c>
      <c r="D1117" s="7"/>
      <c r="E1117" s="7">
        <v>652.42999999999995</v>
      </c>
      <c r="F1117" s="39" t="s">
        <v>652</v>
      </c>
      <c r="G1117" s="5" t="s">
        <v>112</v>
      </c>
      <c r="H1117" s="5"/>
    </row>
    <row r="1118" spans="1:8">
      <c r="B1118" s="33" t="s">
        <v>478</v>
      </c>
      <c r="C1118" s="11" t="s">
        <v>654</v>
      </c>
      <c r="D1118" s="7"/>
      <c r="E1118" s="7">
        <v>428.6</v>
      </c>
      <c r="F1118" s="39"/>
      <c r="G1118" s="5" t="s">
        <v>112</v>
      </c>
      <c r="H1118" s="5"/>
    </row>
    <row r="1119" spans="1:8">
      <c r="B1119" s="33"/>
      <c r="C1119" s="8" t="s">
        <v>662</v>
      </c>
      <c r="D1119" s="7"/>
      <c r="E1119" s="7"/>
      <c r="F1119" s="39"/>
      <c r="H1119" s="5"/>
    </row>
    <row r="1120" spans="1:8">
      <c r="B1120" s="33"/>
      <c r="C1120" s="8"/>
      <c r="D1120" s="7"/>
      <c r="E1120" s="7"/>
      <c r="F1120" s="39"/>
      <c r="H1120" s="5"/>
    </row>
    <row r="1121" spans="1:8" ht="13.25" customHeight="1">
      <c r="A1121" s="92">
        <v>42735</v>
      </c>
      <c r="B1121" s="17" t="s">
        <v>655</v>
      </c>
      <c r="C1121" s="32" t="s">
        <v>656</v>
      </c>
      <c r="D1121" s="7">
        <v>1987.5</v>
      </c>
      <c r="E1121" s="7"/>
      <c r="F1121" s="39" t="s">
        <v>664</v>
      </c>
      <c r="G1121" s="5" t="s">
        <v>112</v>
      </c>
      <c r="H1121" s="5" t="s">
        <v>666</v>
      </c>
    </row>
    <row r="1122" spans="1:8">
      <c r="B1122" s="33" t="s">
        <v>657</v>
      </c>
      <c r="C1122" s="10" t="s">
        <v>659</v>
      </c>
      <c r="D1122" s="7"/>
      <c r="E1122" s="7">
        <f>+D1121</f>
        <v>1987.5</v>
      </c>
      <c r="F1122" s="39" t="s">
        <v>665</v>
      </c>
      <c r="G1122" s="5" t="s">
        <v>112</v>
      </c>
      <c r="H1122" s="5"/>
    </row>
    <row r="1123" spans="1:8">
      <c r="B1123" s="33"/>
      <c r="C1123" s="8" t="s">
        <v>658</v>
      </c>
      <c r="D1123" s="7"/>
      <c r="E1123" s="7"/>
      <c r="F1123" s="39"/>
      <c r="H1123" s="5"/>
    </row>
    <row r="1124" spans="1:8">
      <c r="B1124" s="33"/>
      <c r="C1124" s="8"/>
      <c r="D1124" s="7"/>
      <c r="E1124" s="7"/>
      <c r="F1124" s="39"/>
      <c r="H1124" s="5"/>
    </row>
    <row r="1125" spans="1:8" ht="14">
      <c r="A1125" s="105"/>
      <c r="C1125" s="42" t="s">
        <v>83</v>
      </c>
      <c r="D1125" s="7"/>
      <c r="E1125" s="7"/>
      <c r="F1125" s="86"/>
      <c r="G1125" s="12"/>
      <c r="H1125" s="6"/>
    </row>
    <row r="1126" spans="1:8">
      <c r="A1126" s="92">
        <v>42662</v>
      </c>
      <c r="B1126" s="17" t="s">
        <v>681</v>
      </c>
      <c r="C1126" s="32" t="s">
        <v>682</v>
      </c>
      <c r="D1126" s="7">
        <v>50000</v>
      </c>
      <c r="E1126" s="7"/>
      <c r="F1126" s="39" t="s">
        <v>83</v>
      </c>
      <c r="G1126" s="5" t="s">
        <v>112</v>
      </c>
      <c r="H1126" s="5" t="s">
        <v>687</v>
      </c>
    </row>
    <row r="1127" spans="1:8">
      <c r="B1127" s="33" t="s">
        <v>683</v>
      </c>
      <c r="C1127" s="10" t="s">
        <v>684</v>
      </c>
      <c r="D1127" s="7"/>
      <c r="E1127" s="7">
        <f>+D1126</f>
        <v>50000</v>
      </c>
      <c r="F1127" s="39" t="s">
        <v>24</v>
      </c>
      <c r="G1127" s="5" t="s">
        <v>112</v>
      </c>
      <c r="H1127" s="5"/>
    </row>
    <row r="1128" spans="1:8">
      <c r="B1128" s="17" t="s">
        <v>55</v>
      </c>
      <c r="C1128" s="32" t="s">
        <v>175</v>
      </c>
      <c r="D1128" s="7">
        <v>50000</v>
      </c>
      <c r="E1128" s="7"/>
      <c r="F1128" s="39"/>
      <c r="G1128" s="5" t="s">
        <v>112</v>
      </c>
      <c r="H1128" s="5"/>
    </row>
    <row r="1129" spans="1:8">
      <c r="B1129" s="33" t="s">
        <v>573</v>
      </c>
      <c r="C1129" s="11" t="s">
        <v>685</v>
      </c>
      <c r="D1129" s="7"/>
      <c r="E1129" s="7">
        <f>+D1128</f>
        <v>50000</v>
      </c>
      <c r="F1129" s="39"/>
      <c r="G1129" s="5" t="s">
        <v>112</v>
      </c>
      <c r="H1129" s="5"/>
    </row>
    <row r="1130" spans="1:8">
      <c r="B1130" s="33"/>
      <c r="C1130" s="8" t="s">
        <v>686</v>
      </c>
      <c r="D1130" s="7"/>
      <c r="E1130" s="7"/>
      <c r="F1130" s="39"/>
      <c r="H1130" s="5"/>
    </row>
    <row r="1131" spans="1:8">
      <c r="B1131" s="33"/>
      <c r="C1131" s="8"/>
      <c r="D1131" s="7"/>
      <c r="E1131" s="7"/>
      <c r="F1131" s="39"/>
      <c r="H1131" s="5"/>
    </row>
    <row r="1132" spans="1:8" ht="14">
      <c r="C1132" s="29" t="s">
        <v>692</v>
      </c>
    </row>
    <row r="1133" spans="1:8">
      <c r="A1133" s="105">
        <v>42784</v>
      </c>
      <c r="B1133" s="3" t="s">
        <v>495</v>
      </c>
      <c r="C1133" s="3" t="s">
        <v>496</v>
      </c>
      <c r="D1133" s="7">
        <v>6134.83</v>
      </c>
      <c r="E1133" s="7"/>
      <c r="F1133" s="86" t="s">
        <v>338</v>
      </c>
      <c r="G1133" s="5" t="s">
        <v>112</v>
      </c>
      <c r="H1133" s="69" t="s">
        <v>693</v>
      </c>
    </row>
    <row r="1134" spans="1:8">
      <c r="A1134" s="92" t="s">
        <v>24</v>
      </c>
      <c r="B1134" s="15" t="s">
        <v>110</v>
      </c>
      <c r="C1134" s="15" t="s">
        <v>274</v>
      </c>
      <c r="D1134" s="14"/>
      <c r="E1134" s="7">
        <f>+D1133</f>
        <v>6134.83</v>
      </c>
      <c r="F1134" s="86"/>
      <c r="G1134" s="5" t="s">
        <v>112</v>
      </c>
    </row>
    <row r="1135" spans="1:8">
      <c r="A1135" s="105"/>
      <c r="C1135" s="6" t="s">
        <v>690</v>
      </c>
      <c r="D1135" s="12"/>
      <c r="E1135" s="12"/>
      <c r="F1135" s="86"/>
      <c r="G1135" s="12"/>
      <c r="H1135" s="6"/>
    </row>
    <row r="1136" spans="1:8">
      <c r="A1136" s="105"/>
      <c r="C1136" s="6"/>
      <c r="D1136" s="12"/>
      <c r="E1136" s="12"/>
      <c r="F1136" s="86"/>
      <c r="G1136" s="12"/>
      <c r="H1136" s="6"/>
    </row>
    <row r="1137" spans="1:256">
      <c r="A1137" s="105">
        <v>42784</v>
      </c>
      <c r="B1137" s="3" t="s">
        <v>688</v>
      </c>
      <c r="C1137" s="3" t="s">
        <v>689</v>
      </c>
      <c r="D1137" s="7">
        <v>1123433.75</v>
      </c>
      <c r="E1137" s="7"/>
      <c r="F1137" s="86" t="s">
        <v>338</v>
      </c>
      <c r="G1137" s="5" t="s">
        <v>112</v>
      </c>
      <c r="H1137" s="69" t="s">
        <v>694</v>
      </c>
    </row>
    <row r="1138" spans="1:256" ht="13.25" customHeight="1">
      <c r="A1138" s="92" t="s">
        <v>24</v>
      </c>
      <c r="B1138" s="15" t="s">
        <v>110</v>
      </c>
      <c r="C1138" s="15" t="s">
        <v>274</v>
      </c>
      <c r="D1138" s="14"/>
      <c r="E1138" s="7">
        <f>+D1137</f>
        <v>1123433.75</v>
      </c>
      <c r="F1138" s="86"/>
      <c r="G1138" s="5" t="s">
        <v>112</v>
      </c>
    </row>
    <row r="1139" spans="1:256" ht="13.25" customHeight="1">
      <c r="A1139" s="105"/>
      <c r="C1139" s="6" t="s">
        <v>691</v>
      </c>
      <c r="D1139" s="12"/>
      <c r="E1139" s="12"/>
      <c r="F1139" s="86"/>
      <c r="G1139" s="12"/>
      <c r="H1139" s="6"/>
    </row>
    <row r="1140" spans="1:256" ht="13.25" customHeight="1">
      <c r="A1140" s="105"/>
      <c r="C1140" s="6"/>
      <c r="D1140"/>
      <c r="E1140"/>
      <c r="F1140" s="39"/>
      <c r="G1140"/>
    </row>
    <row r="1141" spans="1:256" ht="13.25" customHeight="1">
      <c r="B1141" s="33"/>
      <c r="C1141" s="42" t="s">
        <v>123</v>
      </c>
      <c r="D1141" s="7"/>
      <c r="E1141" s="7"/>
      <c r="F1141" s="39"/>
      <c r="G1141" s="5" t="s">
        <v>24</v>
      </c>
      <c r="H1141" s="5" t="s">
        <v>24</v>
      </c>
    </row>
    <row r="1142" spans="1:256">
      <c r="A1142" s="92">
        <v>42755</v>
      </c>
      <c r="B1142" s="17" t="s">
        <v>124</v>
      </c>
      <c r="C1142" s="32" t="s">
        <v>184</v>
      </c>
      <c r="D1142" s="7">
        <v>33278.559999999998</v>
      </c>
      <c r="E1142" s="7"/>
      <c r="F1142" s="39" t="s">
        <v>212</v>
      </c>
      <c r="G1142" s="5" t="s">
        <v>112</v>
      </c>
      <c r="H1142" s="5" t="s">
        <v>701</v>
      </c>
    </row>
    <row r="1143" spans="1:256">
      <c r="B1143" s="33" t="s">
        <v>182</v>
      </c>
      <c r="C1143" s="3" t="s">
        <v>183</v>
      </c>
      <c r="D1143" s="7"/>
      <c r="E1143" s="7">
        <f>+D1142</f>
        <v>33278.559999999998</v>
      </c>
      <c r="F1143" s="39" t="s">
        <v>24</v>
      </c>
      <c r="G1143" s="5" t="s">
        <v>112</v>
      </c>
      <c r="H1143" s="5"/>
    </row>
    <row r="1144" spans="1:256">
      <c r="B1144" s="33"/>
      <c r="C1144" s="8" t="s">
        <v>702</v>
      </c>
      <c r="D1144" s="7"/>
      <c r="E1144" s="7"/>
      <c r="F1144" s="39"/>
      <c r="G1144" s="5" t="s">
        <v>24</v>
      </c>
      <c r="H1144" s="5"/>
    </row>
    <row r="1145" spans="1:256">
      <c r="A1145" s="3"/>
      <c r="B1145" s="3"/>
      <c r="C1145" s="8"/>
      <c r="D1145" s="3"/>
      <c r="E1145" s="3"/>
      <c r="F1145" s="6"/>
      <c r="G1145" s="3"/>
      <c r="H1145" s="3"/>
    </row>
    <row r="1146" spans="1:256" ht="12.75" customHeight="1">
      <c r="B1146" s="33"/>
      <c r="C1146" s="42" t="s">
        <v>498</v>
      </c>
      <c r="D1146" s="7"/>
      <c r="E1146" s="7"/>
      <c r="F1146" s="39"/>
      <c r="G1146" s="5" t="s">
        <v>24</v>
      </c>
      <c r="H1146" s="5" t="s">
        <v>24</v>
      </c>
    </row>
    <row r="1147" spans="1:256" ht="12.75" customHeight="1">
      <c r="A1147" s="92">
        <v>42788</v>
      </c>
      <c r="B1147" s="17" t="s">
        <v>704</v>
      </c>
      <c r="C1147" s="32" t="s">
        <v>705</v>
      </c>
      <c r="D1147" s="7">
        <v>6111.22</v>
      </c>
      <c r="E1147" s="7"/>
      <c r="F1147" s="39" t="s">
        <v>83</v>
      </c>
      <c r="G1147" s="5" t="s">
        <v>112</v>
      </c>
      <c r="H1147" s="5" t="s">
        <v>714</v>
      </c>
    </row>
    <row r="1148" spans="1:256" ht="12.75" customHeight="1">
      <c r="B1148" s="33" t="s">
        <v>476</v>
      </c>
      <c r="C1148" s="10" t="s">
        <v>707</v>
      </c>
      <c r="D1148" s="7"/>
      <c r="E1148" s="7">
        <f>+D1147</f>
        <v>6111.22</v>
      </c>
      <c r="F1148" s="39" t="s">
        <v>706</v>
      </c>
      <c r="G1148" s="5" t="s">
        <v>112</v>
      </c>
      <c r="H1148" s="5"/>
    </row>
    <row r="1149" spans="1:256" ht="14" customHeight="1">
      <c r="B1149" s="33"/>
      <c r="C1149" s="8" t="s">
        <v>708</v>
      </c>
      <c r="D1149" s="7"/>
      <c r="E1149" s="7"/>
      <c r="F1149" s="39"/>
      <c r="G1149" s="5" t="s">
        <v>24</v>
      </c>
      <c r="H1149" s="5"/>
    </row>
    <row r="1150" spans="1:256">
      <c r="A1150" s="17"/>
      <c r="B1150" s="17"/>
      <c r="C1150" s="17"/>
      <c r="D1150" s="17"/>
      <c r="E1150" s="17"/>
      <c r="F1150" s="8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7"/>
      <c r="AL1150" s="17"/>
      <c r="AM1150" s="17"/>
      <c r="AN1150" s="17"/>
      <c r="AO1150" s="17"/>
      <c r="AP1150" s="17"/>
      <c r="AQ1150" s="17"/>
      <c r="AR1150" s="17"/>
      <c r="AS1150" s="17"/>
      <c r="AT1150" s="17"/>
      <c r="AU1150" s="17"/>
      <c r="AV1150" s="17"/>
      <c r="AW1150" s="17"/>
      <c r="AX1150" s="17"/>
      <c r="AY1150" s="17"/>
      <c r="AZ1150" s="17"/>
      <c r="BA1150" s="17"/>
      <c r="BB1150" s="17"/>
      <c r="BC1150" s="17"/>
      <c r="BD1150" s="17"/>
      <c r="BE1150" s="17"/>
      <c r="BF1150" s="17"/>
      <c r="BG1150" s="17"/>
      <c r="BH1150" s="17"/>
      <c r="BI1150" s="17"/>
      <c r="BJ1150" s="17"/>
      <c r="BK1150" s="17"/>
      <c r="BL1150" s="17"/>
      <c r="BM1150" s="17"/>
      <c r="BN1150" s="17"/>
      <c r="BO1150" s="17"/>
      <c r="BP1150" s="17"/>
      <c r="BQ1150" s="17"/>
      <c r="BR1150" s="17"/>
      <c r="BS1150" s="17"/>
      <c r="BT1150" s="17"/>
      <c r="BU1150" s="17"/>
      <c r="BV1150" s="17"/>
      <c r="BW1150" s="17"/>
      <c r="BX1150" s="17"/>
      <c r="BY1150" s="17"/>
      <c r="BZ1150" s="17"/>
      <c r="CA1150" s="17"/>
      <c r="CB1150" s="17"/>
      <c r="CC1150" s="17"/>
      <c r="CD1150" s="17"/>
      <c r="CE1150" s="17"/>
      <c r="CF1150" s="17"/>
      <c r="CG1150" s="17"/>
      <c r="CH1150" s="17"/>
      <c r="CI1150" s="17"/>
      <c r="CJ1150" s="17"/>
      <c r="CK1150" s="17"/>
      <c r="CL1150" s="17"/>
      <c r="CM1150" s="17"/>
      <c r="CN1150" s="17"/>
      <c r="CO1150" s="17"/>
      <c r="CP1150" s="17"/>
      <c r="CQ1150" s="17"/>
      <c r="CR1150" s="17"/>
      <c r="CS1150" s="17"/>
      <c r="CT1150" s="17"/>
      <c r="CU1150" s="17"/>
      <c r="CV1150" s="17"/>
      <c r="CW1150" s="17"/>
      <c r="CX1150" s="17"/>
      <c r="CY1150" s="17"/>
      <c r="CZ1150" s="17"/>
      <c r="DA1150" s="17"/>
      <c r="DB1150" s="17"/>
      <c r="DC1150" s="17"/>
      <c r="DD1150" s="17"/>
      <c r="DE1150" s="17"/>
      <c r="DF1150" s="17"/>
      <c r="DG1150" s="17"/>
      <c r="DH1150" s="17"/>
      <c r="DI1150" s="17"/>
      <c r="DJ1150" s="17"/>
      <c r="DK1150" s="17"/>
      <c r="DL1150" s="17"/>
      <c r="DM1150" s="17"/>
      <c r="DN1150" s="17"/>
      <c r="DO1150" s="17"/>
      <c r="DP1150" s="17"/>
      <c r="DQ1150" s="17"/>
      <c r="DR1150" s="17"/>
      <c r="DS1150" s="17"/>
      <c r="DT1150" s="17"/>
      <c r="DU1150" s="17"/>
      <c r="DV1150" s="17"/>
      <c r="DW1150" s="17"/>
      <c r="DX1150" s="17"/>
      <c r="DY1150" s="17"/>
      <c r="DZ1150" s="17"/>
      <c r="EA1150" s="17"/>
      <c r="EB1150" s="17"/>
      <c r="EC1150" s="17"/>
      <c r="ED1150" s="17"/>
      <c r="EE1150" s="17"/>
      <c r="EF1150" s="17"/>
      <c r="EG1150" s="17"/>
      <c r="EH1150" s="17"/>
      <c r="EI1150" s="17"/>
      <c r="EJ1150" s="17"/>
      <c r="EK1150" s="17"/>
      <c r="EL1150" s="17"/>
      <c r="EM1150" s="17"/>
      <c r="EN1150" s="17"/>
      <c r="EO1150" s="17"/>
      <c r="EP1150" s="17"/>
      <c r="EQ1150" s="17"/>
      <c r="ER1150" s="17"/>
      <c r="ES1150" s="17"/>
      <c r="ET1150" s="17"/>
      <c r="EU1150" s="17"/>
      <c r="EV1150" s="17"/>
      <c r="EW1150" s="17"/>
      <c r="EX1150" s="17"/>
      <c r="EY1150" s="17"/>
      <c r="EZ1150" s="17"/>
      <c r="FA1150" s="17"/>
      <c r="FB1150" s="17"/>
      <c r="FC1150" s="17"/>
      <c r="FD1150" s="17"/>
      <c r="FE1150" s="17"/>
      <c r="FF1150" s="17"/>
      <c r="FG1150" s="17"/>
      <c r="FH1150" s="17"/>
      <c r="FI1150" s="17"/>
      <c r="FJ1150" s="17"/>
      <c r="FK1150" s="17"/>
      <c r="FL1150" s="17"/>
      <c r="FM1150" s="17"/>
      <c r="FN1150" s="17"/>
      <c r="FO1150" s="17"/>
      <c r="FP1150" s="17"/>
      <c r="FQ1150" s="17"/>
      <c r="FR1150" s="17"/>
      <c r="FS1150" s="17"/>
      <c r="FT1150" s="17"/>
      <c r="FU1150" s="17"/>
      <c r="FV1150" s="17"/>
      <c r="FW1150" s="17"/>
      <c r="FX1150" s="17"/>
      <c r="FY1150" s="17"/>
      <c r="FZ1150" s="17"/>
      <c r="GA1150" s="17"/>
      <c r="GB1150" s="17"/>
      <c r="GC1150" s="17"/>
      <c r="GD1150" s="17"/>
      <c r="GE1150" s="17"/>
      <c r="GF1150" s="17"/>
      <c r="GG1150" s="17"/>
      <c r="GH1150" s="17"/>
      <c r="GI1150" s="17"/>
      <c r="GJ1150" s="17"/>
      <c r="GK1150" s="17"/>
      <c r="GL1150" s="17"/>
      <c r="GM1150" s="17"/>
      <c r="GN1150" s="17"/>
      <c r="GO1150" s="17"/>
      <c r="GP1150" s="17"/>
      <c r="GQ1150" s="17"/>
      <c r="GR1150" s="17"/>
      <c r="GS1150" s="17"/>
      <c r="GT1150" s="17"/>
      <c r="GU1150" s="17"/>
      <c r="GV1150" s="17"/>
      <c r="GW1150" s="17"/>
      <c r="GX1150" s="17"/>
      <c r="GY1150" s="17"/>
      <c r="GZ1150" s="17"/>
      <c r="HA1150" s="17"/>
      <c r="HB1150" s="17"/>
      <c r="HC1150" s="17"/>
      <c r="HD1150" s="17"/>
      <c r="HE1150" s="17"/>
      <c r="HF1150" s="17"/>
      <c r="HG1150" s="17"/>
      <c r="HH1150" s="17"/>
      <c r="HI1150" s="17"/>
      <c r="HJ1150" s="17"/>
      <c r="HK1150" s="17"/>
      <c r="HL1150" s="17"/>
      <c r="HM1150" s="17"/>
      <c r="HN1150" s="17"/>
      <c r="HO1150" s="17"/>
      <c r="HP1150" s="17"/>
      <c r="HQ1150" s="17"/>
      <c r="HR1150" s="17"/>
      <c r="HS1150" s="17"/>
      <c r="HT1150" s="17"/>
      <c r="HU1150" s="17"/>
      <c r="HV1150" s="17"/>
      <c r="HW1150" s="17"/>
      <c r="HX1150" s="17"/>
      <c r="HY1150" s="17"/>
      <c r="HZ1150" s="17"/>
      <c r="IA1150" s="17"/>
      <c r="IB1150" s="17"/>
      <c r="IC1150" s="17"/>
      <c r="ID1150" s="17"/>
      <c r="IE1150" s="17"/>
      <c r="IF1150" s="17"/>
      <c r="IG1150" s="17"/>
      <c r="IH1150" s="17"/>
      <c r="II1150" s="17"/>
      <c r="IJ1150" s="17"/>
      <c r="IK1150" s="17"/>
      <c r="IL1150" s="17"/>
      <c r="IM1150" s="17"/>
      <c r="IN1150" s="17"/>
      <c r="IO1150" s="17"/>
      <c r="IP1150" s="17"/>
      <c r="IQ1150" s="17"/>
      <c r="IR1150" s="17"/>
      <c r="IS1150" s="17"/>
      <c r="IT1150" s="17"/>
      <c r="IU1150" s="17"/>
      <c r="IV1150" s="17"/>
    </row>
    <row r="1151" spans="1:256">
      <c r="A1151" s="92">
        <v>42802</v>
      </c>
      <c r="B1151" s="17" t="s">
        <v>709</v>
      </c>
      <c r="C1151" s="32" t="s">
        <v>710</v>
      </c>
      <c r="D1151" s="7">
        <v>344.99</v>
      </c>
      <c r="E1151" s="7"/>
      <c r="F1151" s="39" t="s">
        <v>83</v>
      </c>
      <c r="G1151" s="5" t="s">
        <v>112</v>
      </c>
      <c r="H1151" s="5" t="s">
        <v>715</v>
      </c>
    </row>
    <row r="1152" spans="1:256">
      <c r="B1152" s="33" t="s">
        <v>711</v>
      </c>
      <c r="C1152" s="10" t="s">
        <v>712</v>
      </c>
      <c r="D1152" s="7"/>
      <c r="E1152" s="7">
        <f>+D1151</f>
        <v>344.99</v>
      </c>
      <c r="F1152" s="39" t="s">
        <v>706</v>
      </c>
      <c r="G1152" s="5" t="s">
        <v>112</v>
      </c>
      <c r="H1152" s="5"/>
    </row>
    <row r="1153" spans="1:256">
      <c r="B1153" s="33"/>
      <c r="C1153" s="8" t="s">
        <v>713</v>
      </c>
      <c r="D1153" s="7"/>
      <c r="E1153" s="7"/>
      <c r="F1153" s="39"/>
      <c r="G1153" s="5" t="s">
        <v>24</v>
      </c>
      <c r="H1153" s="5"/>
    </row>
    <row r="1154" spans="1:256">
      <c r="A1154" s="17"/>
      <c r="B1154" s="17"/>
      <c r="C1154" s="17"/>
      <c r="D1154" s="17"/>
      <c r="E1154" s="17"/>
      <c r="F1154" s="8"/>
      <c r="G1154" s="17"/>
      <c r="H1154" s="17"/>
    </row>
    <row r="1155" spans="1:256" ht="14">
      <c r="B1155" s="31"/>
      <c r="C1155" s="29" t="s">
        <v>488</v>
      </c>
      <c r="D1155" s="76"/>
      <c r="E1155" s="77"/>
      <c r="F1155" s="39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I1155" s="17"/>
      <c r="AJ1155" s="17"/>
      <c r="AK1155" s="17"/>
      <c r="AL1155" s="17"/>
      <c r="AM1155" s="17"/>
      <c r="AN1155" s="17"/>
      <c r="AO1155" s="17"/>
      <c r="AP1155" s="17"/>
      <c r="AQ1155" s="17"/>
      <c r="AR1155" s="17"/>
      <c r="AS1155" s="17"/>
      <c r="AT1155" s="17"/>
      <c r="AU1155" s="17"/>
      <c r="AV1155" s="17"/>
      <c r="AW1155" s="17"/>
      <c r="AX1155" s="17"/>
      <c r="AY1155" s="17"/>
      <c r="AZ1155" s="17"/>
      <c r="BA1155" s="17"/>
      <c r="BB1155" s="17"/>
      <c r="BC1155" s="17"/>
      <c r="BD1155" s="17"/>
      <c r="BE1155" s="17"/>
      <c r="BF1155" s="17"/>
      <c r="BG1155" s="17"/>
      <c r="BH1155" s="17"/>
      <c r="BI1155" s="17"/>
      <c r="BJ1155" s="17"/>
      <c r="BK1155" s="17"/>
      <c r="BL1155" s="17"/>
      <c r="BM1155" s="17"/>
      <c r="BN1155" s="17"/>
      <c r="BO1155" s="17"/>
      <c r="BP1155" s="17"/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A1155" s="17"/>
      <c r="CB1155" s="17"/>
      <c r="CC1155" s="17"/>
      <c r="CD1155" s="17"/>
      <c r="CE1155" s="17"/>
      <c r="CF1155" s="17"/>
      <c r="CG1155" s="17"/>
      <c r="CH1155" s="17"/>
      <c r="CI1155" s="17"/>
      <c r="CJ1155" s="17"/>
      <c r="CK1155" s="17"/>
      <c r="CL1155" s="17"/>
      <c r="CM1155" s="17"/>
      <c r="CN1155" s="17"/>
      <c r="CO1155" s="17"/>
      <c r="CP1155" s="17"/>
      <c r="CQ1155" s="17"/>
      <c r="CR1155" s="17"/>
      <c r="CS1155" s="17"/>
      <c r="CT1155" s="17"/>
      <c r="CU1155" s="17"/>
      <c r="CV1155" s="17"/>
      <c r="CW1155" s="17"/>
      <c r="CX1155" s="17"/>
      <c r="CY1155" s="17"/>
      <c r="CZ1155" s="17"/>
      <c r="DA1155" s="17"/>
      <c r="DB1155" s="17"/>
      <c r="DC1155" s="17"/>
      <c r="DD1155" s="17"/>
      <c r="DE1155" s="17"/>
      <c r="DF1155" s="17"/>
      <c r="DG1155" s="17"/>
      <c r="DH1155" s="17"/>
      <c r="DI1155" s="17"/>
      <c r="DJ1155" s="17"/>
      <c r="DK1155" s="17"/>
      <c r="DL1155" s="17"/>
      <c r="DM1155" s="17"/>
      <c r="DN1155" s="17"/>
      <c r="DO1155" s="17"/>
      <c r="DP1155" s="17"/>
      <c r="DQ1155" s="17"/>
      <c r="DR1155" s="17"/>
      <c r="DS1155" s="17"/>
      <c r="DT1155" s="17"/>
      <c r="DU1155" s="17"/>
      <c r="DV1155" s="17"/>
      <c r="DW1155" s="17"/>
      <c r="DX1155" s="17"/>
      <c r="DY1155" s="17"/>
      <c r="DZ1155" s="17"/>
      <c r="EA1155" s="17"/>
      <c r="EB1155" s="17"/>
      <c r="EC1155" s="17"/>
      <c r="ED1155" s="17"/>
      <c r="EE1155" s="17"/>
      <c r="EF1155" s="17"/>
      <c r="EG1155" s="17"/>
      <c r="EH1155" s="17"/>
      <c r="EI1155" s="17"/>
      <c r="EJ1155" s="17"/>
      <c r="EK1155" s="17"/>
      <c r="EL1155" s="17"/>
      <c r="EM1155" s="17"/>
      <c r="EN1155" s="17"/>
      <c r="EO1155" s="17"/>
      <c r="EP1155" s="17"/>
      <c r="EQ1155" s="17"/>
      <c r="ER1155" s="17"/>
      <c r="ES1155" s="17"/>
      <c r="ET1155" s="17"/>
      <c r="EU1155" s="17"/>
      <c r="EV1155" s="17"/>
      <c r="EW1155" s="17"/>
      <c r="EX1155" s="17"/>
      <c r="EY1155" s="17"/>
      <c r="EZ1155" s="17"/>
      <c r="FA1155" s="17"/>
      <c r="FB1155" s="17"/>
      <c r="FC1155" s="17"/>
      <c r="FD1155" s="17"/>
      <c r="FE1155" s="17"/>
      <c r="FF1155" s="17"/>
      <c r="FG1155" s="17"/>
      <c r="FH1155" s="17"/>
      <c r="FI1155" s="17"/>
      <c r="FJ1155" s="17"/>
      <c r="FK1155" s="17"/>
      <c r="FL1155" s="17"/>
      <c r="FM1155" s="17"/>
      <c r="FN1155" s="17"/>
      <c r="FO1155" s="17"/>
      <c r="FP1155" s="17"/>
      <c r="FQ1155" s="17"/>
      <c r="FR1155" s="17"/>
      <c r="FS1155" s="17"/>
      <c r="FT1155" s="17"/>
      <c r="FU1155" s="17"/>
      <c r="FV1155" s="17"/>
      <c r="FW1155" s="17"/>
      <c r="FX1155" s="17"/>
      <c r="FY1155" s="17"/>
      <c r="FZ1155" s="17"/>
      <c r="GA1155" s="17"/>
      <c r="GB1155" s="17"/>
      <c r="GC1155" s="17"/>
      <c r="GD1155" s="17"/>
      <c r="GE1155" s="17"/>
      <c r="GF1155" s="17"/>
      <c r="GG1155" s="17"/>
      <c r="GH1155" s="17"/>
      <c r="GI1155" s="17"/>
      <c r="GJ1155" s="17"/>
      <c r="GK1155" s="17"/>
      <c r="GL1155" s="17"/>
      <c r="GM1155" s="17"/>
      <c r="GN1155" s="17"/>
      <c r="GO1155" s="17"/>
      <c r="GP1155" s="17"/>
      <c r="GQ1155" s="17"/>
      <c r="GR1155" s="17"/>
      <c r="GS1155" s="17"/>
      <c r="GT1155" s="17"/>
      <c r="GU1155" s="17"/>
      <c r="GV1155" s="17"/>
      <c r="GW1155" s="17"/>
      <c r="GX1155" s="17"/>
      <c r="GY1155" s="17"/>
      <c r="GZ1155" s="17"/>
      <c r="HA1155" s="17"/>
      <c r="HB1155" s="17"/>
      <c r="HC1155" s="17"/>
      <c r="HD1155" s="17"/>
      <c r="HE1155" s="17"/>
      <c r="HF1155" s="17"/>
      <c r="HG1155" s="17"/>
      <c r="HH1155" s="17"/>
      <c r="HI1155" s="17"/>
      <c r="HJ1155" s="17"/>
      <c r="HK1155" s="17"/>
      <c r="HL1155" s="17"/>
      <c r="HM1155" s="17"/>
      <c r="HN1155" s="17"/>
      <c r="HO1155" s="17"/>
      <c r="HP1155" s="17"/>
      <c r="HQ1155" s="17"/>
      <c r="HR1155" s="17"/>
      <c r="HS1155" s="17"/>
      <c r="HT1155" s="17"/>
      <c r="HU1155" s="17"/>
      <c r="HV1155" s="17"/>
      <c r="HW1155" s="17"/>
      <c r="HX1155" s="17"/>
      <c r="HY1155" s="17"/>
      <c r="HZ1155" s="17"/>
      <c r="IA1155" s="17"/>
      <c r="IB1155" s="17"/>
      <c r="IC1155" s="17"/>
      <c r="ID1155" s="17"/>
      <c r="IE1155" s="17"/>
      <c r="IF1155" s="17"/>
      <c r="IG1155" s="17"/>
      <c r="IH1155" s="17"/>
      <c r="II1155" s="17"/>
      <c r="IJ1155" s="17"/>
      <c r="IK1155" s="17"/>
      <c r="IL1155" s="17"/>
      <c r="IM1155" s="17"/>
      <c r="IN1155" s="17"/>
      <c r="IO1155" s="17"/>
      <c r="IP1155" s="17"/>
      <c r="IQ1155" s="17"/>
      <c r="IR1155" s="17"/>
      <c r="IS1155" s="17"/>
      <c r="IT1155" s="17"/>
      <c r="IU1155" s="17"/>
      <c r="IV1155" s="17"/>
    </row>
    <row r="1156" spans="1:256">
      <c r="A1156" s="92">
        <v>42781</v>
      </c>
      <c r="B1156" s="9" t="s">
        <v>611</v>
      </c>
      <c r="C1156" s="3" t="s">
        <v>716</v>
      </c>
      <c r="D1156" s="14">
        <f>78.3+78.3</f>
        <v>156.6</v>
      </c>
      <c r="E1156" s="14"/>
      <c r="F1156" s="46" t="s">
        <v>303</v>
      </c>
      <c r="G1156" s="5" t="s">
        <v>112</v>
      </c>
      <c r="H1156" s="69" t="s">
        <v>723</v>
      </c>
    </row>
    <row r="1157" spans="1:256">
      <c r="A1157" s="92" t="s">
        <v>24</v>
      </c>
      <c r="B1157" s="11" t="s">
        <v>607</v>
      </c>
      <c r="C1157" s="3" t="s">
        <v>722</v>
      </c>
      <c r="D1157" s="14"/>
      <c r="E1157" s="14">
        <f>+D1156</f>
        <v>156.6</v>
      </c>
      <c r="G1157" s="5" t="s">
        <v>112</v>
      </c>
    </row>
    <row r="1158" spans="1:256">
      <c r="C1158" s="8" t="s">
        <v>718</v>
      </c>
      <c r="D1158" s="14"/>
      <c r="E1158" s="14"/>
    </row>
    <row r="1159" spans="1:256">
      <c r="A1159" s="17"/>
      <c r="B1159" s="17"/>
      <c r="C1159" s="17"/>
      <c r="D1159" s="17"/>
      <c r="E1159" s="17"/>
      <c r="F1159" s="8"/>
      <c r="G1159" s="17"/>
      <c r="H1159" s="17"/>
    </row>
    <row r="1160" spans="1:256">
      <c r="C1160" s="5" t="s">
        <v>493</v>
      </c>
      <c r="D1160" s="7"/>
      <c r="E1160" s="7"/>
      <c r="F1160" s="82"/>
      <c r="G1160" s="12"/>
      <c r="H1160" s="6"/>
    </row>
    <row r="1161" spans="1:256" ht="15" customHeight="1">
      <c r="A1161" s="92">
        <v>42787</v>
      </c>
      <c r="B1161" s="9" t="s">
        <v>611</v>
      </c>
      <c r="C1161" s="9" t="s">
        <v>719</v>
      </c>
      <c r="D1161" s="7">
        <v>1362.61</v>
      </c>
      <c r="E1161" s="7"/>
      <c r="F1161" s="86" t="s">
        <v>341</v>
      </c>
      <c r="G1161" s="5" t="s">
        <v>112</v>
      </c>
      <c r="H1161" s="69" t="s">
        <v>724</v>
      </c>
    </row>
    <row r="1162" spans="1:256" ht="15" customHeight="1">
      <c r="A1162" s="92" t="s">
        <v>24</v>
      </c>
      <c r="B1162" s="11" t="s">
        <v>606</v>
      </c>
      <c r="C1162" s="11" t="s">
        <v>680</v>
      </c>
      <c r="D1162" s="7"/>
      <c r="E1162" s="7">
        <f>+D1161</f>
        <v>1362.61</v>
      </c>
      <c r="G1162" s="5" t="s">
        <v>112</v>
      </c>
      <c r="H1162" s="6" t="s">
        <v>24</v>
      </c>
    </row>
    <row r="1163" spans="1:256" ht="15" customHeight="1">
      <c r="A1163" s="105"/>
      <c r="C1163" s="6" t="s">
        <v>720</v>
      </c>
      <c r="D1163" s="7"/>
      <c r="E1163" s="7"/>
      <c r="F1163" s="86"/>
      <c r="G1163" s="12"/>
      <c r="H1163" s="6"/>
    </row>
    <row r="1164" spans="1:256" ht="15" customHeight="1">
      <c r="A1164" s="17"/>
      <c r="B1164" s="17"/>
      <c r="C1164" s="17"/>
      <c r="D1164" s="17"/>
      <c r="E1164" s="17"/>
      <c r="F1164" s="8"/>
      <c r="G1164" s="17"/>
      <c r="H1164" s="17"/>
    </row>
    <row r="1165" spans="1:256" s="24" customFormat="1" ht="14" customHeight="1">
      <c r="A1165" s="92"/>
      <c r="B1165"/>
      <c r="C1165" s="5" t="s">
        <v>493</v>
      </c>
      <c r="D1165" s="7"/>
      <c r="E1165" s="7"/>
      <c r="F1165" s="82"/>
      <c r="G1165" s="12"/>
      <c r="H1165" s="6"/>
      <c r="I1165"/>
    </row>
    <row r="1166" spans="1:256" s="24" customFormat="1" ht="14" customHeight="1">
      <c r="A1166" s="92">
        <v>42788</v>
      </c>
      <c r="B1166" s="9" t="s">
        <v>611</v>
      </c>
      <c r="C1166" s="9" t="s">
        <v>719</v>
      </c>
      <c r="D1166" s="7">
        <v>476.33</v>
      </c>
      <c r="E1166" s="7"/>
      <c r="F1166" s="86" t="s">
        <v>341</v>
      </c>
      <c r="G1166" s="5" t="s">
        <v>112</v>
      </c>
      <c r="H1166" s="69" t="s">
        <v>725</v>
      </c>
      <c r="I1166"/>
    </row>
    <row r="1167" spans="1:256" s="24" customFormat="1" ht="14" customHeight="1">
      <c r="A1167" s="92" t="s">
        <v>24</v>
      </c>
      <c r="B1167" s="11" t="s">
        <v>606</v>
      </c>
      <c r="C1167" s="11" t="s">
        <v>680</v>
      </c>
      <c r="D1167" s="7"/>
      <c r="E1167" s="7">
        <f>+D1166</f>
        <v>476.33</v>
      </c>
      <c r="F1167" s="46"/>
      <c r="G1167" s="5" t="s">
        <v>112</v>
      </c>
      <c r="H1167" s="6" t="s">
        <v>24</v>
      </c>
      <c r="I1167"/>
    </row>
    <row r="1168" spans="1:256">
      <c r="A1168" s="105"/>
      <c r="C1168" s="6" t="s">
        <v>721</v>
      </c>
      <c r="D1168" s="7"/>
      <c r="E1168" s="7"/>
      <c r="F1168" s="86"/>
      <c r="G1168" s="12"/>
      <c r="H1168" s="6"/>
    </row>
    <row r="1169" spans="1:9">
      <c r="A1169" s="56"/>
      <c r="B1169" s="15"/>
      <c r="C1169" s="8"/>
      <c r="D1169" s="14"/>
      <c r="E1169" s="14"/>
      <c r="F1169" s="39"/>
    </row>
    <row r="1170" spans="1:9" s="24" customFormat="1" ht="14" customHeight="1">
      <c r="A1170" s="92"/>
      <c r="B1170"/>
      <c r="C1170" s="5" t="s">
        <v>494</v>
      </c>
      <c r="D1170" s="7"/>
      <c r="E1170" s="7"/>
      <c r="F1170" s="46"/>
      <c r="G1170" s="5"/>
      <c r="H1170" s="69"/>
      <c r="I1170"/>
    </row>
    <row r="1171" spans="1:9">
      <c r="A1171" s="105">
        <v>42781</v>
      </c>
      <c r="B1171" s="3" t="s">
        <v>611</v>
      </c>
      <c r="C1171" s="3" t="s">
        <v>719</v>
      </c>
      <c r="D1171" s="7">
        <v>21995.78</v>
      </c>
      <c r="E1171" s="7"/>
      <c r="H1171" s="69" t="s">
        <v>24</v>
      </c>
    </row>
    <row r="1172" spans="1:9">
      <c r="A1172" s="92" t="s">
        <v>24</v>
      </c>
      <c r="B1172" s="11" t="s">
        <v>606</v>
      </c>
      <c r="C1172" s="11" t="s">
        <v>680</v>
      </c>
      <c r="D1172" s="7"/>
      <c r="E1172" s="7">
        <f>+D1171</f>
        <v>21995.78</v>
      </c>
      <c r="F1172" s="86" t="s">
        <v>340</v>
      </c>
      <c r="G1172" s="5" t="s">
        <v>112</v>
      </c>
      <c r="H1172" s="69" t="s">
        <v>734</v>
      </c>
    </row>
    <row r="1173" spans="1:9">
      <c r="A1173" s="105"/>
      <c r="C1173" s="6" t="s">
        <v>732</v>
      </c>
      <c r="D1173" s="7"/>
      <c r="E1173" s="7"/>
      <c r="F1173" s="86"/>
      <c r="G1173" s="5" t="s">
        <v>112</v>
      </c>
      <c r="H1173" s="6" t="s">
        <v>24</v>
      </c>
    </row>
    <row r="1174" spans="1:9">
      <c r="A1174" s="105"/>
      <c r="C1174" s="6"/>
      <c r="D1174" s="12"/>
      <c r="E1174" s="12"/>
      <c r="F1174" s="86"/>
      <c r="G1174" s="12"/>
      <c r="H1174" s="6" t="s">
        <v>24</v>
      </c>
    </row>
    <row r="1175" spans="1:9">
      <c r="A1175" s="105"/>
      <c r="C1175" s="5" t="s">
        <v>497</v>
      </c>
      <c r="D1175" s="12"/>
      <c r="E1175" s="12"/>
      <c r="F1175" s="86"/>
      <c r="G1175" s="12"/>
      <c r="H1175" s="6"/>
    </row>
    <row r="1176" spans="1:9">
      <c r="A1176" s="105">
        <v>42772</v>
      </c>
      <c r="B1176" t="s">
        <v>110</v>
      </c>
      <c r="C1176" s="62" t="s">
        <v>274</v>
      </c>
      <c r="D1176" s="7">
        <v>311.88</v>
      </c>
      <c r="E1176" s="14"/>
      <c r="F1176" s="39" t="s">
        <v>82</v>
      </c>
      <c r="G1176" s="5" t="s">
        <v>112</v>
      </c>
      <c r="H1176" s="69" t="s">
        <v>735</v>
      </c>
    </row>
    <row r="1177" spans="1:9">
      <c r="A1177" s="105" t="s">
        <v>24</v>
      </c>
      <c r="B1177" s="15" t="s">
        <v>278</v>
      </c>
      <c r="C1177" s="110" t="s">
        <v>279</v>
      </c>
      <c r="D1177" s="7"/>
      <c r="E1177" s="7">
        <f>+D1176</f>
        <v>311.88</v>
      </c>
      <c r="G1177" s="5" t="s">
        <v>112</v>
      </c>
    </row>
    <row r="1178" spans="1:9">
      <c r="A1178" s="105"/>
      <c r="C1178" s="6" t="s">
        <v>726</v>
      </c>
      <c r="D1178" s="12"/>
      <c r="E1178" s="12"/>
      <c r="F1178" s="82"/>
      <c r="G1178" s="12"/>
      <c r="H1178" s="6"/>
    </row>
    <row r="1179" spans="1:9">
      <c r="A1179" s="56"/>
      <c r="B1179" s="15"/>
      <c r="C1179" s="8"/>
      <c r="D1179" s="14"/>
      <c r="E1179" s="14"/>
      <c r="F1179" s="39"/>
    </row>
    <row r="1180" spans="1:9">
      <c r="A1180" s="105">
        <v>42772</v>
      </c>
      <c r="B1180" t="s">
        <v>110</v>
      </c>
      <c r="C1180" s="62" t="s">
        <v>274</v>
      </c>
      <c r="D1180" s="7">
        <v>1214.07</v>
      </c>
      <c r="E1180" s="14"/>
      <c r="F1180" s="39" t="s">
        <v>82</v>
      </c>
      <c r="G1180" s="5" t="s">
        <v>112</v>
      </c>
      <c r="H1180" s="69" t="s">
        <v>736</v>
      </c>
    </row>
    <row r="1181" spans="1:9">
      <c r="A1181" s="105" t="s">
        <v>24</v>
      </c>
      <c r="B1181" s="15" t="s">
        <v>495</v>
      </c>
      <c r="C1181" s="110" t="s">
        <v>496</v>
      </c>
      <c r="D1181" s="7"/>
      <c r="E1181" s="7">
        <f>+D1180</f>
        <v>1214.07</v>
      </c>
      <c r="G1181" s="5" t="s">
        <v>112</v>
      </c>
    </row>
    <row r="1182" spans="1:9">
      <c r="A1182" s="105"/>
      <c r="C1182" s="6" t="s">
        <v>727</v>
      </c>
      <c r="D1182" s="12"/>
      <c r="E1182" s="12"/>
      <c r="F1182" s="82"/>
      <c r="G1182" s="12"/>
      <c r="H1182" s="6"/>
    </row>
    <row r="1183" spans="1:9">
      <c r="A1183" s="105"/>
      <c r="C1183" s="6"/>
      <c r="D1183" s="12"/>
      <c r="E1183" s="12"/>
      <c r="F1183" s="82"/>
      <c r="G1183" s="12"/>
      <c r="H1183" s="6"/>
    </row>
    <row r="1184" spans="1:9">
      <c r="A1184" s="105">
        <v>42803</v>
      </c>
      <c r="B1184" t="s">
        <v>110</v>
      </c>
      <c r="C1184" s="62" t="s">
        <v>274</v>
      </c>
      <c r="D1184" s="7">
        <v>583.02</v>
      </c>
      <c r="E1184" s="14"/>
      <c r="F1184" s="39" t="s">
        <v>82</v>
      </c>
      <c r="G1184" s="5" t="s">
        <v>112</v>
      </c>
      <c r="H1184" s="69" t="s">
        <v>737</v>
      </c>
    </row>
    <row r="1185" spans="1:8">
      <c r="A1185" s="105" t="s">
        <v>24</v>
      </c>
      <c r="B1185" s="15" t="s">
        <v>688</v>
      </c>
      <c r="C1185" s="110" t="s">
        <v>689</v>
      </c>
      <c r="D1185" s="7"/>
      <c r="E1185" s="7">
        <f>+D1184</f>
        <v>583.02</v>
      </c>
      <c r="G1185" s="5" t="s">
        <v>112</v>
      </c>
    </row>
    <row r="1186" spans="1:8">
      <c r="A1186" s="105"/>
      <c r="C1186" s="6" t="s">
        <v>729</v>
      </c>
      <c r="D1186" s="12"/>
      <c r="E1186" s="12"/>
      <c r="F1186" s="82"/>
      <c r="G1186" s="12"/>
      <c r="H1186" s="6"/>
    </row>
    <row r="1187" spans="1:8">
      <c r="A1187" s="105"/>
      <c r="C1187" s="6"/>
      <c r="D1187" s="12"/>
      <c r="E1187" s="12"/>
      <c r="F1187" s="82"/>
      <c r="G1187" s="12"/>
      <c r="H1187" s="6"/>
    </row>
    <row r="1188" spans="1:8">
      <c r="A1188" s="105">
        <v>42772</v>
      </c>
      <c r="B1188" t="s">
        <v>110</v>
      </c>
      <c r="C1188" s="62" t="s">
        <v>274</v>
      </c>
      <c r="D1188" s="7">
        <v>1100</v>
      </c>
      <c r="E1188" s="14"/>
      <c r="F1188" s="39" t="s">
        <v>82</v>
      </c>
      <c r="G1188" s="5" t="s">
        <v>112</v>
      </c>
      <c r="H1188" s="69" t="s">
        <v>738</v>
      </c>
    </row>
    <row r="1189" spans="1:8">
      <c r="A1189" s="105" t="s">
        <v>24</v>
      </c>
      <c r="B1189" s="15" t="s">
        <v>688</v>
      </c>
      <c r="C1189" s="110" t="s">
        <v>689</v>
      </c>
      <c r="D1189" s="7"/>
      <c r="E1189" s="7">
        <f>+D1188</f>
        <v>1100</v>
      </c>
      <c r="G1189" s="5" t="s">
        <v>112</v>
      </c>
    </row>
    <row r="1190" spans="1:8">
      <c r="A1190" s="105"/>
      <c r="C1190" s="6" t="s">
        <v>728</v>
      </c>
      <c r="D1190" s="12"/>
      <c r="E1190" s="12"/>
      <c r="F1190" s="82"/>
      <c r="G1190" s="12"/>
      <c r="H1190" s="6"/>
    </row>
    <row r="1191" spans="1:8">
      <c r="A1191" s="105"/>
      <c r="C1191" s="6"/>
      <c r="D1191" s="12"/>
      <c r="E1191" s="12"/>
      <c r="F1191" s="82"/>
      <c r="G1191" s="12"/>
      <c r="H1191" s="6"/>
    </row>
    <row r="1192" spans="1:8">
      <c r="A1192" s="105">
        <v>42803</v>
      </c>
      <c r="B1192" t="s">
        <v>110</v>
      </c>
      <c r="C1192" s="62" t="s">
        <v>274</v>
      </c>
      <c r="D1192" s="7">
        <v>800.32</v>
      </c>
      <c r="E1192" s="14"/>
      <c r="F1192" s="39" t="s">
        <v>82</v>
      </c>
      <c r="G1192" s="5" t="s">
        <v>112</v>
      </c>
      <c r="H1192" s="69" t="s">
        <v>739</v>
      </c>
    </row>
    <row r="1193" spans="1:8">
      <c r="A1193" s="105" t="s">
        <v>24</v>
      </c>
      <c r="B1193" s="15" t="s">
        <v>495</v>
      </c>
      <c r="C1193" s="110" t="s">
        <v>496</v>
      </c>
      <c r="D1193" s="7"/>
      <c r="E1193" s="7">
        <f>+D1192</f>
        <v>800.32</v>
      </c>
      <c r="G1193" s="5" t="s">
        <v>112</v>
      </c>
    </row>
    <row r="1194" spans="1:8">
      <c r="A1194" s="105"/>
      <c r="C1194" s="6" t="s">
        <v>733</v>
      </c>
      <c r="D1194" s="12"/>
      <c r="E1194" s="12"/>
      <c r="F1194" s="82"/>
      <c r="G1194" s="12"/>
      <c r="H1194" s="6"/>
    </row>
    <row r="1195" spans="1:8">
      <c r="A1195" s="105"/>
      <c r="C1195" s="6"/>
      <c r="D1195" s="12"/>
      <c r="E1195" s="12"/>
      <c r="F1195" s="82"/>
      <c r="G1195" s="12"/>
      <c r="H1195" s="6"/>
    </row>
    <row r="1196" spans="1:8">
      <c r="A1196" s="105">
        <v>42803</v>
      </c>
      <c r="B1196" t="s">
        <v>110</v>
      </c>
      <c r="C1196" s="62" t="s">
        <v>274</v>
      </c>
      <c r="D1196" s="7">
        <v>666.88</v>
      </c>
      <c r="E1196" s="14"/>
      <c r="F1196" s="39" t="s">
        <v>82</v>
      </c>
      <c r="G1196" s="5" t="s">
        <v>112</v>
      </c>
      <c r="H1196" s="69" t="s">
        <v>740</v>
      </c>
    </row>
    <row r="1197" spans="1:8">
      <c r="A1197" s="105" t="s">
        <v>24</v>
      </c>
      <c r="B1197" s="15" t="s">
        <v>631</v>
      </c>
      <c r="C1197" s="110" t="s">
        <v>730</v>
      </c>
      <c r="D1197" s="7"/>
      <c r="E1197" s="7">
        <f>+D1196</f>
        <v>666.88</v>
      </c>
      <c r="G1197" s="5" t="s">
        <v>112</v>
      </c>
    </row>
    <row r="1198" spans="1:8">
      <c r="A1198" s="105"/>
      <c r="C1198" s="6" t="s">
        <v>731</v>
      </c>
      <c r="D1198" s="12"/>
      <c r="E1198" s="12"/>
      <c r="F1198" s="82"/>
      <c r="G1198" s="12"/>
      <c r="H1198" s="6"/>
    </row>
    <row r="1199" spans="1:8" ht="13.5" customHeight="1">
      <c r="A1199" s="105"/>
      <c r="C1199" s="6"/>
      <c r="D1199" s="12"/>
      <c r="E1199" s="12"/>
      <c r="F1199" s="82"/>
      <c r="G1199" s="12"/>
      <c r="H1199" s="6"/>
    </row>
    <row r="1200" spans="1:8" ht="13.5" customHeight="1">
      <c r="A1200" s="105">
        <v>42810</v>
      </c>
      <c r="B1200" t="s">
        <v>110</v>
      </c>
      <c r="C1200" s="62" t="s">
        <v>274</v>
      </c>
      <c r="D1200" s="7">
        <v>2499.79</v>
      </c>
      <c r="E1200" s="14"/>
      <c r="F1200" s="39" t="s">
        <v>82</v>
      </c>
      <c r="G1200" s="5" t="s">
        <v>112</v>
      </c>
      <c r="H1200" s="69" t="s">
        <v>744</v>
      </c>
    </row>
    <row r="1201" spans="1:256" ht="13.5" customHeight="1">
      <c r="A1201" s="105" t="s">
        <v>24</v>
      </c>
      <c r="B1201" s="15" t="s">
        <v>688</v>
      </c>
      <c r="C1201" s="110" t="s">
        <v>689</v>
      </c>
      <c r="D1201" s="7"/>
      <c r="E1201" s="7">
        <f>+D1200</f>
        <v>2499.79</v>
      </c>
      <c r="G1201" s="5" t="s">
        <v>112</v>
      </c>
    </row>
    <row r="1202" spans="1:256" ht="13.5" customHeight="1">
      <c r="A1202" s="105"/>
      <c r="C1202" s="6" t="s">
        <v>742</v>
      </c>
      <c r="D1202" s="12"/>
      <c r="E1202" s="12"/>
      <c r="F1202" s="82"/>
      <c r="G1202" s="12"/>
      <c r="H1202" s="6"/>
    </row>
    <row r="1203" spans="1:256" ht="13.5" customHeight="1">
      <c r="A1203" s="105"/>
      <c r="C1203" s="6"/>
      <c r="D1203" s="12"/>
      <c r="E1203" s="12"/>
      <c r="F1203" s="82"/>
      <c r="G1203" s="12"/>
      <c r="H1203" s="6"/>
    </row>
    <row r="1204" spans="1:256" ht="13.5" customHeight="1">
      <c r="A1204" s="105">
        <v>42810</v>
      </c>
      <c r="B1204" t="s">
        <v>110</v>
      </c>
      <c r="C1204" s="62" t="s">
        <v>274</v>
      </c>
      <c r="D1204" s="7">
        <v>110.94</v>
      </c>
      <c r="E1204" s="14"/>
      <c r="F1204" s="39" t="s">
        <v>82</v>
      </c>
      <c r="G1204" s="5" t="s">
        <v>112</v>
      </c>
      <c r="H1204" s="69" t="s">
        <v>745</v>
      </c>
    </row>
    <row r="1205" spans="1:256">
      <c r="A1205" s="105" t="s">
        <v>24</v>
      </c>
      <c r="B1205" s="15" t="s">
        <v>495</v>
      </c>
      <c r="C1205" s="110" t="s">
        <v>496</v>
      </c>
      <c r="D1205" s="7"/>
      <c r="E1205" s="7">
        <f>+D1204</f>
        <v>110.94</v>
      </c>
      <c r="G1205" s="5" t="s">
        <v>112</v>
      </c>
    </row>
    <row r="1206" spans="1:256">
      <c r="A1206" s="105"/>
      <c r="C1206" s="6" t="s">
        <v>743</v>
      </c>
      <c r="D1206" s="12"/>
      <c r="E1206" s="12"/>
      <c r="F1206" s="82"/>
      <c r="G1206" s="12"/>
      <c r="H1206" s="6"/>
    </row>
    <row r="1207" spans="1:256" s="24" customFormat="1" ht="11.5" customHeight="1">
      <c r="A1207" s="92"/>
      <c r="B1207"/>
      <c r="C1207"/>
      <c r="D1207" s="74"/>
      <c r="E1207" s="74"/>
      <c r="F1207" s="46"/>
      <c r="G1207" s="5"/>
      <c r="H1207" s="69"/>
      <c r="I1207" s="25"/>
      <c r="J1207"/>
      <c r="K1207" s="6"/>
      <c r="L1207" s="7"/>
      <c r="M1207" s="7"/>
      <c r="N1207" s="46"/>
      <c r="O1207" s="29"/>
      <c r="P1207" s="69"/>
      <c r="Q1207" s="25"/>
      <c r="R1207"/>
      <c r="S1207" s="6"/>
      <c r="T1207" s="7"/>
      <c r="U1207" s="7"/>
      <c r="V1207" s="46"/>
      <c r="W1207" s="29"/>
      <c r="X1207" s="69"/>
      <c r="Y1207" s="25"/>
      <c r="Z1207"/>
      <c r="AA1207" s="6"/>
      <c r="AB1207" s="7"/>
      <c r="AC1207" s="7"/>
      <c r="AD1207" s="46"/>
      <c r="AE1207" s="29"/>
      <c r="AF1207" s="69"/>
      <c r="AG1207" s="25"/>
      <c r="AH1207"/>
      <c r="AI1207" s="6"/>
      <c r="AJ1207" s="7"/>
      <c r="AK1207" s="7"/>
      <c r="AL1207" s="46"/>
      <c r="AM1207" s="29"/>
      <c r="AN1207" s="69"/>
      <c r="AO1207" s="25"/>
      <c r="AP1207"/>
      <c r="AQ1207" s="6"/>
      <c r="AR1207" s="7"/>
      <c r="AS1207" s="7"/>
      <c r="AT1207" s="46"/>
      <c r="AU1207" s="29"/>
      <c r="AV1207" s="69"/>
      <c r="AW1207" s="25"/>
      <c r="AX1207"/>
      <c r="AY1207" s="6"/>
      <c r="AZ1207" s="7"/>
      <c r="BA1207" s="7"/>
      <c r="BB1207" s="46"/>
      <c r="BC1207" s="29"/>
      <c r="BD1207" s="69"/>
      <c r="BE1207" s="25"/>
      <c r="BF1207"/>
      <c r="BG1207" s="6"/>
      <c r="BH1207" s="7"/>
      <c r="BI1207" s="7"/>
      <c r="BJ1207" s="46"/>
      <c r="BK1207" s="29"/>
      <c r="BL1207" s="69"/>
      <c r="BM1207" s="25"/>
      <c r="BN1207"/>
      <c r="BO1207" s="6"/>
      <c r="BP1207" s="7"/>
      <c r="BQ1207" s="7"/>
      <c r="BR1207" s="46"/>
      <c r="BS1207" s="29"/>
      <c r="BT1207" s="69"/>
      <c r="BU1207" s="25"/>
      <c r="BV1207"/>
      <c r="BW1207" s="6"/>
      <c r="BX1207" s="7"/>
      <c r="BY1207" s="7"/>
      <c r="BZ1207" s="46"/>
      <c r="CA1207" s="29"/>
      <c r="CB1207" s="69"/>
      <c r="CC1207" s="25"/>
      <c r="CD1207"/>
      <c r="CE1207" s="6"/>
      <c r="CF1207" s="7"/>
      <c r="CG1207" s="7"/>
      <c r="CH1207" s="46"/>
      <c r="CI1207" s="29"/>
      <c r="CJ1207" s="69"/>
      <c r="CK1207" s="25"/>
      <c r="CL1207"/>
      <c r="CM1207" s="6"/>
      <c r="CN1207" s="7"/>
      <c r="CO1207" s="7"/>
      <c r="CP1207" s="46"/>
      <c r="CQ1207" s="29"/>
      <c r="CR1207" s="69"/>
      <c r="CS1207" s="25"/>
      <c r="CT1207"/>
      <c r="CU1207" s="6"/>
      <c r="CV1207" s="7"/>
      <c r="CW1207" s="7"/>
      <c r="CX1207" s="46"/>
      <c r="CY1207" s="29"/>
      <c r="CZ1207" s="69"/>
      <c r="DA1207" s="25"/>
      <c r="DB1207"/>
      <c r="DC1207" s="6"/>
      <c r="DD1207" s="7"/>
      <c r="DE1207" s="7"/>
      <c r="DF1207" s="46"/>
      <c r="DG1207" s="29"/>
      <c r="DH1207" s="69"/>
      <c r="DI1207" s="25"/>
      <c r="DJ1207"/>
      <c r="DK1207" s="6"/>
      <c r="DL1207" s="7"/>
      <c r="DM1207" s="7"/>
      <c r="DN1207" s="46"/>
      <c r="DO1207" s="29"/>
      <c r="DP1207" s="69"/>
      <c r="DQ1207" s="25"/>
      <c r="DR1207"/>
      <c r="DS1207" s="6"/>
      <c r="DT1207" s="7"/>
      <c r="DU1207" s="7"/>
      <c r="DV1207" s="46"/>
      <c r="DW1207" s="29"/>
      <c r="DX1207" s="69"/>
      <c r="DY1207" s="25"/>
      <c r="DZ1207"/>
      <c r="EA1207" s="6"/>
      <c r="EB1207" s="7"/>
      <c r="EC1207" s="7"/>
      <c r="ED1207" s="46"/>
      <c r="EE1207" s="29"/>
      <c r="EF1207" s="69"/>
      <c r="EG1207" s="25"/>
      <c r="EH1207"/>
      <c r="EI1207" s="6"/>
      <c r="EJ1207" s="7"/>
      <c r="EK1207" s="7"/>
      <c r="EL1207" s="46"/>
      <c r="EM1207" s="29"/>
      <c r="EN1207" s="69"/>
      <c r="EO1207" s="25"/>
      <c r="EP1207"/>
      <c r="EQ1207" s="6"/>
      <c r="ER1207" s="7"/>
      <c r="ES1207" s="7"/>
      <c r="ET1207" s="46"/>
      <c r="EU1207" s="29"/>
      <c r="EV1207" s="69"/>
      <c r="EW1207" s="25"/>
      <c r="EX1207"/>
      <c r="EY1207" s="6"/>
      <c r="EZ1207" s="7"/>
      <c r="FA1207" s="7"/>
      <c r="FB1207" s="46"/>
      <c r="FC1207" s="29"/>
      <c r="FD1207" s="69"/>
      <c r="FE1207" s="25"/>
      <c r="FF1207"/>
      <c r="FG1207" s="6"/>
      <c r="FH1207" s="7"/>
      <c r="FI1207" s="7"/>
      <c r="FJ1207" s="46"/>
      <c r="FK1207" s="29"/>
      <c r="FL1207" s="69"/>
      <c r="FM1207" s="25"/>
      <c r="FN1207"/>
      <c r="FO1207" s="6"/>
      <c r="FP1207" s="7"/>
      <c r="FQ1207" s="7"/>
      <c r="FR1207" s="46"/>
      <c r="FS1207" s="29"/>
      <c r="FT1207" s="69"/>
      <c r="FU1207" s="25"/>
      <c r="FV1207"/>
      <c r="FW1207" s="6"/>
      <c r="FX1207" s="7"/>
      <c r="FY1207" s="7"/>
      <c r="FZ1207" s="46"/>
      <c r="GA1207" s="29"/>
      <c r="GB1207" s="69"/>
      <c r="GC1207" s="25"/>
      <c r="GD1207"/>
      <c r="GE1207" s="6"/>
      <c r="GF1207" s="7"/>
      <c r="GG1207" s="7"/>
      <c r="GH1207" s="46"/>
      <c r="GI1207" s="29"/>
      <c r="GJ1207" s="69"/>
      <c r="GK1207" s="25"/>
      <c r="GL1207"/>
      <c r="GM1207" s="6"/>
      <c r="GN1207" s="7"/>
      <c r="GO1207" s="7"/>
      <c r="GP1207" s="46"/>
      <c r="GQ1207" s="29"/>
      <c r="GR1207" s="69"/>
      <c r="GS1207" s="25"/>
      <c r="GT1207"/>
      <c r="GU1207" s="6"/>
      <c r="GV1207" s="7"/>
      <c r="GW1207" s="7"/>
      <c r="GX1207" s="46"/>
      <c r="GY1207" s="29"/>
      <c r="GZ1207" s="69"/>
      <c r="HA1207" s="25"/>
      <c r="HB1207"/>
      <c r="HC1207" s="6"/>
      <c r="HD1207" s="7"/>
      <c r="HE1207" s="7"/>
      <c r="HF1207" s="46"/>
      <c r="HG1207" s="29"/>
      <c r="HH1207" s="69"/>
      <c r="HI1207" s="25"/>
      <c r="HJ1207"/>
      <c r="HK1207" s="6"/>
      <c r="HL1207" s="7"/>
      <c r="HM1207" s="7"/>
      <c r="HN1207" s="46"/>
      <c r="HO1207" s="29"/>
      <c r="HP1207" s="69"/>
      <c r="HQ1207" s="25"/>
      <c r="HR1207"/>
      <c r="HS1207" s="6"/>
      <c r="HT1207" s="7"/>
      <c r="HU1207" s="7"/>
      <c r="HV1207" s="46"/>
      <c r="HW1207" s="29"/>
      <c r="HX1207" s="69"/>
      <c r="HY1207" s="25"/>
      <c r="HZ1207"/>
      <c r="IA1207" s="6"/>
      <c r="IB1207" s="7"/>
      <c r="IC1207" s="7"/>
      <c r="ID1207" s="46"/>
      <c r="IE1207" s="29"/>
      <c r="IF1207" s="69"/>
      <c r="IG1207" s="25"/>
      <c r="IH1207"/>
      <c r="II1207" s="6"/>
      <c r="IJ1207" s="7"/>
      <c r="IK1207" s="7"/>
      <c r="IL1207" s="46"/>
      <c r="IM1207" s="29"/>
      <c r="IN1207" s="69"/>
      <c r="IO1207" s="25"/>
      <c r="IP1207"/>
      <c r="IQ1207" s="6"/>
      <c r="IR1207" s="7"/>
      <c r="IS1207" s="7"/>
      <c r="IT1207" s="46"/>
      <c r="IU1207" s="29"/>
      <c r="IV1207" s="69"/>
    </row>
    <row r="1208" spans="1:256" s="24" customFormat="1" ht="11.5" customHeight="1">
      <c r="A1208" s="92"/>
      <c r="B1208" s="33"/>
      <c r="C1208" s="29" t="s">
        <v>1349</v>
      </c>
      <c r="D1208" s="7"/>
      <c r="E1208" s="7"/>
      <c r="F1208" s="39"/>
      <c r="G1208" s="5"/>
      <c r="H1208" s="69"/>
      <c r="I1208" s="25"/>
      <c r="J1208"/>
      <c r="K1208" s="6"/>
      <c r="L1208" s="7"/>
      <c r="M1208" s="7"/>
      <c r="N1208" s="46"/>
      <c r="O1208" s="29"/>
      <c r="P1208" s="69"/>
      <c r="Q1208" s="25"/>
      <c r="R1208"/>
      <c r="S1208" s="6"/>
      <c r="T1208" s="7"/>
      <c r="U1208" s="7"/>
      <c r="V1208" s="46"/>
      <c r="W1208" s="29"/>
      <c r="X1208" s="69"/>
      <c r="Y1208" s="25"/>
      <c r="Z1208"/>
      <c r="AA1208" s="6"/>
      <c r="AB1208" s="7"/>
      <c r="AC1208" s="7"/>
      <c r="AD1208" s="46"/>
      <c r="AE1208" s="29"/>
      <c r="AF1208" s="69"/>
      <c r="AG1208" s="25"/>
      <c r="AH1208"/>
      <c r="AI1208" s="6"/>
      <c r="AJ1208" s="7"/>
      <c r="AK1208" s="7"/>
      <c r="AL1208" s="46"/>
      <c r="AM1208" s="29"/>
      <c r="AN1208" s="69"/>
      <c r="AO1208" s="25"/>
      <c r="AP1208"/>
      <c r="AQ1208" s="6"/>
      <c r="AR1208" s="7"/>
      <c r="AS1208" s="7"/>
      <c r="AT1208" s="46"/>
      <c r="AU1208" s="29"/>
      <c r="AV1208" s="69"/>
      <c r="AW1208" s="25"/>
      <c r="AX1208"/>
      <c r="AY1208" s="6"/>
      <c r="AZ1208" s="7"/>
      <c r="BA1208" s="7"/>
      <c r="BB1208" s="46"/>
      <c r="BC1208" s="29"/>
      <c r="BD1208" s="69"/>
      <c r="BE1208" s="25"/>
      <c r="BF1208"/>
      <c r="BG1208" s="6"/>
      <c r="BH1208" s="7"/>
      <c r="BI1208" s="7"/>
      <c r="BJ1208" s="46"/>
      <c r="BK1208" s="29"/>
      <c r="BL1208" s="69"/>
      <c r="BM1208" s="25"/>
      <c r="BN1208"/>
      <c r="BO1208" s="6"/>
      <c r="BP1208" s="7"/>
      <c r="BQ1208" s="7"/>
      <c r="BR1208" s="46"/>
      <c r="BS1208" s="29"/>
      <c r="BT1208" s="69"/>
      <c r="BU1208" s="25"/>
      <c r="BV1208"/>
      <c r="BW1208" s="6"/>
      <c r="BX1208" s="7"/>
      <c r="BY1208" s="7"/>
      <c r="BZ1208" s="46"/>
      <c r="CA1208" s="29"/>
      <c r="CB1208" s="69"/>
      <c r="CC1208" s="25"/>
      <c r="CD1208"/>
      <c r="CE1208" s="6"/>
      <c r="CF1208" s="7"/>
      <c r="CG1208" s="7"/>
      <c r="CH1208" s="46"/>
      <c r="CI1208" s="29"/>
      <c r="CJ1208" s="69"/>
      <c r="CK1208" s="25"/>
      <c r="CL1208"/>
      <c r="CM1208" s="6"/>
      <c r="CN1208" s="7"/>
      <c r="CO1208" s="7"/>
      <c r="CP1208" s="46"/>
      <c r="CQ1208" s="29"/>
      <c r="CR1208" s="69"/>
      <c r="CS1208" s="25"/>
      <c r="CT1208"/>
      <c r="CU1208" s="6"/>
      <c r="CV1208" s="7"/>
      <c r="CW1208" s="7"/>
      <c r="CX1208" s="46"/>
      <c r="CY1208" s="29"/>
      <c r="CZ1208" s="69"/>
      <c r="DA1208" s="25"/>
      <c r="DB1208"/>
      <c r="DC1208" s="6"/>
      <c r="DD1208" s="7"/>
      <c r="DE1208" s="7"/>
      <c r="DF1208" s="46"/>
      <c r="DG1208" s="29"/>
      <c r="DH1208" s="69"/>
      <c r="DI1208" s="25"/>
      <c r="DJ1208"/>
      <c r="DK1208" s="6"/>
      <c r="DL1208" s="7"/>
      <c r="DM1208" s="7"/>
      <c r="DN1208" s="46"/>
      <c r="DO1208" s="29"/>
      <c r="DP1208" s="69"/>
      <c r="DQ1208" s="25"/>
      <c r="DR1208"/>
      <c r="DS1208" s="6"/>
      <c r="DT1208" s="7"/>
      <c r="DU1208" s="7"/>
      <c r="DV1208" s="46"/>
      <c r="DW1208" s="29"/>
      <c r="DX1208" s="69"/>
      <c r="DY1208" s="25"/>
      <c r="DZ1208"/>
      <c r="EA1208" s="6"/>
      <c r="EB1208" s="7"/>
      <c r="EC1208" s="7"/>
      <c r="ED1208" s="46"/>
      <c r="EE1208" s="29"/>
      <c r="EF1208" s="69"/>
      <c r="EG1208" s="25"/>
      <c r="EH1208"/>
      <c r="EI1208" s="6"/>
      <c r="EJ1208" s="7"/>
      <c r="EK1208" s="7"/>
      <c r="EL1208" s="46"/>
      <c r="EM1208" s="29"/>
      <c r="EN1208" s="69"/>
      <c r="EO1208" s="25"/>
      <c r="EP1208"/>
      <c r="EQ1208" s="6"/>
      <c r="ER1208" s="7"/>
      <c r="ES1208" s="7"/>
      <c r="ET1208" s="46"/>
      <c r="EU1208" s="29"/>
      <c r="EV1208" s="69"/>
      <c r="EW1208" s="25"/>
      <c r="EX1208"/>
      <c r="EY1208" s="6"/>
      <c r="EZ1208" s="7"/>
      <c r="FA1208" s="7"/>
      <c r="FB1208" s="46"/>
      <c r="FC1208" s="29"/>
      <c r="FD1208" s="69"/>
      <c r="FE1208" s="25"/>
      <c r="FF1208"/>
      <c r="FG1208" s="6"/>
      <c r="FH1208" s="7"/>
      <c r="FI1208" s="7"/>
      <c r="FJ1208" s="46"/>
      <c r="FK1208" s="29"/>
      <c r="FL1208" s="69"/>
      <c r="FM1208" s="25"/>
      <c r="FN1208"/>
      <c r="FO1208" s="6"/>
      <c r="FP1208" s="7"/>
      <c r="FQ1208" s="7"/>
      <c r="FR1208" s="46"/>
      <c r="FS1208" s="29"/>
      <c r="FT1208" s="69"/>
      <c r="FU1208" s="25"/>
      <c r="FV1208"/>
      <c r="FW1208" s="6"/>
      <c r="FX1208" s="7"/>
      <c r="FY1208" s="7"/>
      <c r="FZ1208" s="46"/>
      <c r="GA1208" s="29"/>
      <c r="GB1208" s="69"/>
      <c r="GC1208" s="25"/>
      <c r="GD1208"/>
      <c r="GE1208" s="6"/>
      <c r="GF1208" s="7"/>
      <c r="GG1208" s="7"/>
      <c r="GH1208" s="46"/>
      <c r="GI1208" s="29"/>
      <c r="GJ1208" s="69"/>
      <c r="GK1208" s="25"/>
      <c r="GL1208"/>
      <c r="GM1208" s="6"/>
      <c r="GN1208" s="7"/>
      <c r="GO1208" s="7"/>
      <c r="GP1208" s="46"/>
      <c r="GQ1208" s="29"/>
      <c r="GR1208" s="69"/>
      <c r="GS1208" s="25"/>
      <c r="GT1208"/>
      <c r="GU1208" s="6"/>
      <c r="GV1208" s="7"/>
      <c r="GW1208" s="7"/>
      <c r="GX1208" s="46"/>
      <c r="GY1208" s="29"/>
      <c r="GZ1208" s="69"/>
      <c r="HA1208" s="25"/>
      <c r="HB1208"/>
      <c r="HC1208" s="6"/>
      <c r="HD1208" s="7"/>
      <c r="HE1208" s="7"/>
      <c r="HF1208" s="46"/>
      <c r="HG1208" s="29"/>
      <c r="HH1208" s="69"/>
      <c r="HI1208" s="25"/>
      <c r="HJ1208"/>
      <c r="HK1208" s="6"/>
      <c r="HL1208" s="7"/>
      <c r="HM1208" s="7"/>
      <c r="HN1208" s="46"/>
      <c r="HO1208" s="29"/>
      <c r="HP1208" s="69"/>
      <c r="HQ1208" s="25"/>
      <c r="HR1208"/>
      <c r="HS1208" s="6"/>
      <c r="HT1208" s="7"/>
      <c r="HU1208" s="7"/>
      <c r="HV1208" s="46"/>
      <c r="HW1208" s="29"/>
      <c r="HX1208" s="69"/>
      <c r="HY1208" s="25"/>
      <c r="HZ1208"/>
      <c r="IA1208" s="6"/>
      <c r="IB1208" s="7"/>
      <c r="IC1208" s="7"/>
      <c r="ID1208" s="46"/>
      <c r="IE1208" s="29"/>
      <c r="IF1208" s="69"/>
      <c r="IG1208" s="25"/>
      <c r="IH1208"/>
      <c r="II1208" s="6"/>
      <c r="IJ1208" s="7"/>
      <c r="IK1208" s="7"/>
      <c r="IL1208" s="46"/>
      <c r="IM1208" s="29"/>
      <c r="IN1208" s="69"/>
      <c r="IO1208" s="25"/>
      <c r="IP1208"/>
      <c r="IQ1208" s="6"/>
      <c r="IR1208" s="7"/>
      <c r="IS1208" s="7"/>
      <c r="IT1208" s="46"/>
      <c r="IU1208" s="29"/>
      <c r="IV1208" s="69"/>
    </row>
    <row r="1209" spans="1:256" s="24" customFormat="1" ht="11.5" customHeight="1">
      <c r="A1209" s="92">
        <v>43082</v>
      </c>
      <c r="B1209" s="35" t="s">
        <v>1350</v>
      </c>
      <c r="C1209" s="32" t="s">
        <v>1004</v>
      </c>
      <c r="D1209" s="7">
        <v>145.32</v>
      </c>
      <c r="E1209" s="7" t="s">
        <v>24</v>
      </c>
      <c r="F1209" s="39" t="s">
        <v>1352</v>
      </c>
      <c r="G1209" s="5" t="s">
        <v>112</v>
      </c>
      <c r="H1209" s="69" t="s">
        <v>1056</v>
      </c>
      <c r="I1209" s="25"/>
      <c r="J1209"/>
      <c r="K1209" s="6"/>
      <c r="L1209" s="7"/>
      <c r="M1209" s="7"/>
      <c r="N1209" s="46"/>
      <c r="O1209" s="29"/>
      <c r="P1209" s="69"/>
      <c r="Q1209" s="25"/>
      <c r="R1209"/>
      <c r="S1209" s="6"/>
      <c r="T1209" s="7"/>
      <c r="U1209" s="7"/>
      <c r="V1209" s="46"/>
      <c r="W1209" s="29"/>
      <c r="X1209" s="69"/>
      <c r="Y1209" s="25"/>
      <c r="Z1209"/>
      <c r="AA1209" s="6"/>
      <c r="AB1209" s="7"/>
      <c r="AC1209" s="7"/>
      <c r="AD1209" s="46"/>
      <c r="AE1209" s="29"/>
      <c r="AF1209" s="69"/>
      <c r="AG1209" s="25"/>
      <c r="AH1209"/>
      <c r="AI1209" s="6"/>
      <c r="AJ1209" s="7"/>
      <c r="AK1209" s="7"/>
      <c r="AL1209" s="46"/>
      <c r="AM1209" s="29"/>
      <c r="AN1209" s="69"/>
      <c r="AO1209" s="25"/>
      <c r="AP1209"/>
      <c r="AQ1209" s="6"/>
      <c r="AR1209" s="7"/>
      <c r="AS1209" s="7"/>
      <c r="AT1209" s="46"/>
      <c r="AU1209" s="29"/>
      <c r="AV1209" s="69"/>
      <c r="AW1209" s="25"/>
      <c r="AX1209"/>
      <c r="AY1209" s="6"/>
      <c r="AZ1209" s="7"/>
      <c r="BA1209" s="7"/>
      <c r="BB1209" s="46"/>
      <c r="BC1209" s="29"/>
      <c r="BD1209" s="69"/>
      <c r="BE1209" s="25"/>
      <c r="BF1209"/>
      <c r="BG1209" s="6"/>
      <c r="BH1209" s="7"/>
      <c r="BI1209" s="7"/>
      <c r="BJ1209" s="46"/>
      <c r="BK1209" s="29"/>
      <c r="BL1209" s="69"/>
      <c r="BM1209" s="25"/>
      <c r="BN1209"/>
      <c r="BO1209" s="6"/>
      <c r="BP1209" s="7"/>
      <c r="BQ1209" s="7"/>
      <c r="BR1209" s="46"/>
      <c r="BS1209" s="29"/>
      <c r="BT1209" s="69"/>
      <c r="BU1209" s="25"/>
      <c r="BV1209"/>
      <c r="BW1209" s="6"/>
      <c r="BX1209" s="7"/>
      <c r="BY1209" s="7"/>
      <c r="BZ1209" s="46"/>
      <c r="CA1209" s="29"/>
      <c r="CB1209" s="69"/>
      <c r="CC1209" s="25"/>
      <c r="CD1209"/>
      <c r="CE1209" s="6"/>
      <c r="CF1209" s="7"/>
      <c r="CG1209" s="7"/>
      <c r="CH1209" s="46"/>
      <c r="CI1209" s="29"/>
      <c r="CJ1209" s="69"/>
      <c r="CK1209" s="25"/>
      <c r="CL1209"/>
      <c r="CM1209" s="6"/>
      <c r="CN1209" s="7"/>
      <c r="CO1209" s="7"/>
      <c r="CP1209" s="46"/>
      <c r="CQ1209" s="29"/>
      <c r="CR1209" s="69"/>
      <c r="CS1209" s="25"/>
      <c r="CT1209"/>
      <c r="CU1209" s="6"/>
      <c r="CV1209" s="7"/>
      <c r="CW1209" s="7"/>
      <c r="CX1209" s="46"/>
      <c r="CY1209" s="29"/>
      <c r="CZ1209" s="69"/>
      <c r="DA1209" s="25"/>
      <c r="DB1209"/>
      <c r="DC1209" s="6"/>
      <c r="DD1209" s="7"/>
      <c r="DE1209" s="7"/>
      <c r="DF1209" s="46"/>
      <c r="DG1209" s="29"/>
      <c r="DH1209" s="69"/>
      <c r="DI1209" s="25"/>
      <c r="DJ1209"/>
      <c r="DK1209" s="6"/>
      <c r="DL1209" s="7"/>
      <c r="DM1209" s="7"/>
      <c r="DN1209" s="46"/>
      <c r="DO1209" s="29"/>
      <c r="DP1209" s="69"/>
      <c r="DQ1209" s="25"/>
      <c r="DR1209"/>
      <c r="DS1209" s="6"/>
      <c r="DT1209" s="7"/>
      <c r="DU1209" s="7"/>
      <c r="DV1209" s="46"/>
      <c r="DW1209" s="29"/>
      <c r="DX1209" s="69"/>
      <c r="DY1209" s="25"/>
      <c r="DZ1209"/>
      <c r="EA1209" s="6"/>
      <c r="EB1209" s="7"/>
      <c r="EC1209" s="7"/>
      <c r="ED1209" s="46"/>
      <c r="EE1209" s="29"/>
      <c r="EF1209" s="69"/>
      <c r="EG1209" s="25"/>
      <c r="EH1209"/>
      <c r="EI1209" s="6"/>
      <c r="EJ1209" s="7"/>
      <c r="EK1209" s="7"/>
      <c r="EL1209" s="46"/>
      <c r="EM1209" s="29"/>
      <c r="EN1209" s="69"/>
      <c r="EO1209" s="25"/>
      <c r="EP1209"/>
      <c r="EQ1209" s="6"/>
      <c r="ER1209" s="7"/>
      <c r="ES1209" s="7"/>
      <c r="ET1209" s="46"/>
      <c r="EU1209" s="29"/>
      <c r="EV1209" s="69"/>
      <c r="EW1209" s="25"/>
      <c r="EX1209"/>
      <c r="EY1209" s="6"/>
      <c r="EZ1209" s="7"/>
      <c r="FA1209" s="7"/>
      <c r="FB1209" s="46"/>
      <c r="FC1209" s="29"/>
      <c r="FD1209" s="69"/>
      <c r="FE1209" s="25"/>
      <c r="FF1209"/>
      <c r="FG1209" s="6"/>
      <c r="FH1209" s="7"/>
      <c r="FI1209" s="7"/>
      <c r="FJ1209" s="46"/>
      <c r="FK1209" s="29"/>
      <c r="FL1209" s="69"/>
      <c r="FM1209" s="25"/>
      <c r="FN1209"/>
      <c r="FO1209" s="6"/>
      <c r="FP1209" s="7"/>
      <c r="FQ1209" s="7"/>
      <c r="FR1209" s="46"/>
      <c r="FS1209" s="29"/>
      <c r="FT1209" s="69"/>
      <c r="FU1209" s="25"/>
      <c r="FV1209"/>
      <c r="FW1209" s="6"/>
      <c r="FX1209" s="7"/>
      <c r="FY1209" s="7"/>
      <c r="FZ1209" s="46"/>
      <c r="GA1209" s="29"/>
      <c r="GB1209" s="69"/>
      <c r="GC1209" s="25"/>
      <c r="GD1209"/>
      <c r="GE1209" s="6"/>
      <c r="GF1209" s="7"/>
      <c r="GG1209" s="7"/>
      <c r="GH1209" s="46"/>
      <c r="GI1209" s="29"/>
      <c r="GJ1209" s="69"/>
      <c r="GK1209" s="25"/>
      <c r="GL1209"/>
      <c r="GM1209" s="6"/>
      <c r="GN1209" s="7"/>
      <c r="GO1209" s="7"/>
      <c r="GP1209" s="46"/>
      <c r="GQ1209" s="29"/>
      <c r="GR1209" s="69"/>
      <c r="GS1209" s="25"/>
      <c r="GT1209"/>
      <c r="GU1209" s="6"/>
      <c r="GV1209" s="7"/>
      <c r="GW1209" s="7"/>
      <c r="GX1209" s="46"/>
      <c r="GY1209" s="29"/>
      <c r="GZ1209" s="69"/>
      <c r="HA1209" s="25"/>
      <c r="HB1209"/>
      <c r="HC1209" s="6"/>
      <c r="HD1209" s="7"/>
      <c r="HE1209" s="7"/>
      <c r="HF1209" s="46"/>
      <c r="HG1209" s="29"/>
      <c r="HH1209" s="69"/>
      <c r="HI1209" s="25"/>
      <c r="HJ1209"/>
      <c r="HK1209" s="6"/>
      <c r="HL1209" s="7"/>
      <c r="HM1209" s="7"/>
      <c r="HN1209" s="46"/>
      <c r="HO1209" s="29"/>
      <c r="HP1209" s="69"/>
      <c r="HQ1209" s="25"/>
      <c r="HR1209"/>
      <c r="HS1209" s="6"/>
      <c r="HT1209" s="7"/>
      <c r="HU1209" s="7"/>
      <c r="HV1209" s="46"/>
      <c r="HW1209" s="29"/>
      <c r="HX1209" s="69"/>
      <c r="HY1209" s="25"/>
      <c r="HZ1209"/>
      <c r="IA1209" s="6"/>
      <c r="IB1209" s="7"/>
      <c r="IC1209" s="7"/>
      <c r="ID1209" s="46"/>
      <c r="IE1209" s="29"/>
      <c r="IF1209" s="69"/>
      <c r="IG1209" s="25"/>
      <c r="IH1209"/>
      <c r="II1209" s="6"/>
      <c r="IJ1209" s="7"/>
      <c r="IK1209" s="7"/>
      <c r="IL1209" s="46"/>
      <c r="IM1209" s="29"/>
      <c r="IN1209" s="69"/>
      <c r="IO1209" s="25"/>
      <c r="IP1209"/>
      <c r="IQ1209" s="6"/>
      <c r="IR1209" s="7"/>
      <c r="IS1209" s="7"/>
      <c r="IT1209" s="46"/>
      <c r="IU1209" s="29"/>
      <c r="IV1209" s="69"/>
    </row>
    <row r="1210" spans="1:256" s="24" customFormat="1" ht="11.5" customHeight="1">
      <c r="A1210" s="92"/>
      <c r="B1210" s="33" t="s">
        <v>186</v>
      </c>
      <c r="C1210" s="34" t="s">
        <v>196</v>
      </c>
      <c r="D1210" s="7" t="s">
        <v>24</v>
      </c>
      <c r="E1210" s="7">
        <f>+D1209</f>
        <v>145.32</v>
      </c>
      <c r="F1210" s="39" t="s">
        <v>24</v>
      </c>
      <c r="G1210" s="5" t="s">
        <v>112</v>
      </c>
      <c r="H1210" s="69" t="s">
        <v>24</v>
      </c>
      <c r="I1210" s="25"/>
      <c r="J1210"/>
      <c r="K1210" s="6"/>
      <c r="L1210" s="7"/>
      <c r="M1210" s="7"/>
      <c r="N1210" s="46"/>
      <c r="O1210" s="29"/>
      <c r="P1210" s="69"/>
      <c r="Q1210" s="25"/>
      <c r="R1210"/>
      <c r="S1210" s="6"/>
      <c r="T1210" s="7"/>
      <c r="U1210" s="7"/>
      <c r="V1210" s="46"/>
      <c r="W1210" s="29"/>
      <c r="X1210" s="69"/>
      <c r="Y1210" s="25"/>
      <c r="Z1210"/>
      <c r="AA1210" s="6"/>
      <c r="AB1210" s="7"/>
      <c r="AC1210" s="7"/>
      <c r="AD1210" s="46"/>
      <c r="AE1210" s="29"/>
      <c r="AF1210" s="69"/>
      <c r="AG1210" s="25"/>
      <c r="AH1210"/>
      <c r="AI1210" s="6"/>
      <c r="AJ1210" s="7"/>
      <c r="AK1210" s="7"/>
      <c r="AL1210" s="46"/>
      <c r="AM1210" s="29"/>
      <c r="AN1210" s="69"/>
      <c r="AO1210" s="25"/>
      <c r="AP1210"/>
      <c r="AQ1210" s="6"/>
      <c r="AR1210" s="7"/>
      <c r="AS1210" s="7"/>
      <c r="AT1210" s="46"/>
      <c r="AU1210" s="29"/>
      <c r="AV1210" s="69"/>
      <c r="AW1210" s="25"/>
      <c r="AX1210"/>
      <c r="AY1210" s="6"/>
      <c r="AZ1210" s="7"/>
      <c r="BA1210" s="7"/>
      <c r="BB1210" s="46"/>
      <c r="BC1210" s="29"/>
      <c r="BD1210" s="69"/>
      <c r="BE1210" s="25"/>
      <c r="BF1210"/>
      <c r="BG1210" s="6"/>
      <c r="BH1210" s="7"/>
      <c r="BI1210" s="7"/>
      <c r="BJ1210" s="46"/>
      <c r="BK1210" s="29"/>
      <c r="BL1210" s="69"/>
      <c r="BM1210" s="25"/>
      <c r="BN1210"/>
      <c r="BO1210" s="6"/>
      <c r="BP1210" s="7"/>
      <c r="BQ1210" s="7"/>
      <c r="BR1210" s="46"/>
      <c r="BS1210" s="29"/>
      <c r="BT1210" s="69"/>
      <c r="BU1210" s="25"/>
      <c r="BV1210"/>
      <c r="BW1210" s="6"/>
      <c r="BX1210" s="7"/>
      <c r="BY1210" s="7"/>
      <c r="BZ1210" s="46"/>
      <c r="CA1210" s="29"/>
      <c r="CB1210" s="69"/>
      <c r="CC1210" s="25"/>
      <c r="CD1210"/>
      <c r="CE1210" s="6"/>
      <c r="CF1210" s="7"/>
      <c r="CG1210" s="7"/>
      <c r="CH1210" s="46"/>
      <c r="CI1210" s="29"/>
      <c r="CJ1210" s="69"/>
      <c r="CK1210" s="25"/>
      <c r="CL1210"/>
      <c r="CM1210" s="6"/>
      <c r="CN1210" s="7"/>
      <c r="CO1210" s="7"/>
      <c r="CP1210" s="46"/>
      <c r="CQ1210" s="29"/>
      <c r="CR1210" s="69"/>
      <c r="CS1210" s="25"/>
      <c r="CT1210"/>
      <c r="CU1210" s="6"/>
      <c r="CV1210" s="7"/>
      <c r="CW1210" s="7"/>
      <c r="CX1210" s="46"/>
      <c r="CY1210" s="29"/>
      <c r="CZ1210" s="69"/>
      <c r="DA1210" s="25"/>
      <c r="DB1210"/>
      <c r="DC1210" s="6"/>
      <c r="DD1210" s="7"/>
      <c r="DE1210" s="7"/>
      <c r="DF1210" s="46"/>
      <c r="DG1210" s="29"/>
      <c r="DH1210" s="69"/>
      <c r="DI1210" s="25"/>
      <c r="DJ1210"/>
      <c r="DK1210" s="6"/>
      <c r="DL1210" s="7"/>
      <c r="DM1210" s="7"/>
      <c r="DN1210" s="46"/>
      <c r="DO1210" s="29"/>
      <c r="DP1210" s="69"/>
      <c r="DQ1210" s="25"/>
      <c r="DR1210"/>
      <c r="DS1210" s="6"/>
      <c r="DT1210" s="7"/>
      <c r="DU1210" s="7"/>
      <c r="DV1210" s="46"/>
      <c r="DW1210" s="29"/>
      <c r="DX1210" s="69"/>
      <c r="DY1210" s="25"/>
      <c r="DZ1210"/>
      <c r="EA1210" s="6"/>
      <c r="EB1210" s="7"/>
      <c r="EC1210" s="7"/>
      <c r="ED1210" s="46"/>
      <c r="EE1210" s="29"/>
      <c r="EF1210" s="69"/>
      <c r="EG1210" s="25"/>
      <c r="EH1210"/>
      <c r="EI1210" s="6"/>
      <c r="EJ1210" s="7"/>
      <c r="EK1210" s="7"/>
      <c r="EL1210" s="46"/>
      <c r="EM1210" s="29"/>
      <c r="EN1210" s="69"/>
      <c r="EO1210" s="25"/>
      <c r="EP1210"/>
      <c r="EQ1210" s="6"/>
      <c r="ER1210" s="7"/>
      <c r="ES1210" s="7"/>
      <c r="ET1210" s="46"/>
      <c r="EU1210" s="29"/>
      <c r="EV1210" s="69"/>
      <c r="EW1210" s="25"/>
      <c r="EX1210"/>
      <c r="EY1210" s="6"/>
      <c r="EZ1210" s="7"/>
      <c r="FA1210" s="7"/>
      <c r="FB1210" s="46"/>
      <c r="FC1210" s="29"/>
      <c r="FD1210" s="69"/>
      <c r="FE1210" s="25"/>
      <c r="FF1210"/>
      <c r="FG1210" s="6"/>
      <c r="FH1210" s="7"/>
      <c r="FI1210" s="7"/>
      <c r="FJ1210" s="46"/>
      <c r="FK1210" s="29"/>
      <c r="FL1210" s="69"/>
      <c r="FM1210" s="25"/>
      <c r="FN1210"/>
      <c r="FO1210" s="6"/>
      <c r="FP1210" s="7"/>
      <c r="FQ1210" s="7"/>
      <c r="FR1210" s="46"/>
      <c r="FS1210" s="29"/>
      <c r="FT1210" s="69"/>
      <c r="FU1210" s="25"/>
      <c r="FV1210"/>
      <c r="FW1210" s="6"/>
      <c r="FX1210" s="7"/>
      <c r="FY1210" s="7"/>
      <c r="FZ1210" s="46"/>
      <c r="GA1210" s="29"/>
      <c r="GB1210" s="69"/>
      <c r="GC1210" s="25"/>
      <c r="GD1210"/>
      <c r="GE1210" s="6"/>
      <c r="GF1210" s="7"/>
      <c r="GG1210" s="7"/>
      <c r="GH1210" s="46"/>
      <c r="GI1210" s="29"/>
      <c r="GJ1210" s="69"/>
      <c r="GK1210" s="25"/>
      <c r="GL1210"/>
      <c r="GM1210" s="6"/>
      <c r="GN1210" s="7"/>
      <c r="GO1210" s="7"/>
      <c r="GP1210" s="46"/>
      <c r="GQ1210" s="29"/>
      <c r="GR1210" s="69"/>
      <c r="GS1210" s="25"/>
      <c r="GT1210"/>
      <c r="GU1210" s="6"/>
      <c r="GV1210" s="7"/>
      <c r="GW1210" s="7"/>
      <c r="GX1210" s="46"/>
      <c r="GY1210" s="29"/>
      <c r="GZ1210" s="69"/>
      <c r="HA1210" s="25"/>
      <c r="HB1210"/>
      <c r="HC1210" s="6"/>
      <c r="HD1210" s="7"/>
      <c r="HE1210" s="7"/>
      <c r="HF1210" s="46"/>
      <c r="HG1210" s="29"/>
      <c r="HH1210" s="69"/>
      <c r="HI1210" s="25"/>
      <c r="HJ1210"/>
      <c r="HK1210" s="6"/>
      <c r="HL1210" s="7"/>
      <c r="HM1210" s="7"/>
      <c r="HN1210" s="46"/>
      <c r="HO1210" s="29"/>
      <c r="HP1210" s="69"/>
      <c r="HQ1210" s="25"/>
      <c r="HR1210"/>
      <c r="HS1210" s="6"/>
      <c r="HT1210" s="7"/>
      <c r="HU1210" s="7"/>
      <c r="HV1210" s="46"/>
      <c r="HW1210" s="29"/>
      <c r="HX1210" s="69"/>
      <c r="HY1210" s="25"/>
      <c r="HZ1210"/>
      <c r="IA1210" s="6"/>
      <c r="IB1210" s="7"/>
      <c r="IC1210" s="7"/>
      <c r="ID1210" s="46"/>
      <c r="IE1210" s="29"/>
      <c r="IF1210" s="69"/>
      <c r="IG1210" s="25"/>
      <c r="IH1210"/>
      <c r="II1210" s="6"/>
      <c r="IJ1210" s="7"/>
      <c r="IK1210" s="7"/>
      <c r="IL1210" s="46"/>
      <c r="IM1210" s="29"/>
      <c r="IN1210" s="69"/>
      <c r="IO1210" s="25"/>
      <c r="IP1210"/>
      <c r="IQ1210" s="6"/>
      <c r="IR1210" s="7"/>
      <c r="IS1210" s="7"/>
      <c r="IT1210" s="46"/>
      <c r="IU1210" s="29"/>
      <c r="IV1210" s="69"/>
    </row>
    <row r="1211" spans="1:256" s="24" customFormat="1" ht="11.5" customHeight="1">
      <c r="A1211" s="92"/>
      <c r="B1211" s="35" t="s">
        <v>1351</v>
      </c>
      <c r="C1211" s="32" t="s">
        <v>1005</v>
      </c>
      <c r="D1211" s="7">
        <v>274221.88</v>
      </c>
      <c r="E1211" s="7" t="s">
        <v>24</v>
      </c>
      <c r="F1211" s="39" t="s">
        <v>24</v>
      </c>
      <c r="G1211" s="5" t="s">
        <v>112</v>
      </c>
      <c r="H1211" s="69"/>
      <c r="I1211" s="25"/>
      <c r="J1211"/>
      <c r="K1211" s="6"/>
      <c r="L1211" s="7"/>
      <c r="M1211" s="7"/>
      <c r="N1211" s="46"/>
      <c r="O1211" s="29"/>
      <c r="P1211" s="69"/>
      <c r="Q1211" s="25"/>
      <c r="R1211"/>
      <c r="S1211" s="6"/>
      <c r="T1211" s="7"/>
      <c r="U1211" s="7"/>
      <c r="V1211" s="46"/>
      <c r="W1211" s="29"/>
      <c r="X1211" s="69"/>
      <c r="Y1211" s="25"/>
      <c r="Z1211"/>
      <c r="AA1211" s="6"/>
      <c r="AB1211" s="7"/>
      <c r="AC1211" s="7"/>
      <c r="AD1211" s="46"/>
      <c r="AE1211" s="29"/>
      <c r="AF1211" s="69"/>
      <c r="AG1211" s="25"/>
      <c r="AH1211"/>
      <c r="AI1211" s="6"/>
      <c r="AJ1211" s="7"/>
      <c r="AK1211" s="7"/>
      <c r="AL1211" s="46"/>
      <c r="AM1211" s="29"/>
      <c r="AN1211" s="69"/>
      <c r="AO1211" s="25"/>
      <c r="AP1211"/>
      <c r="AQ1211" s="6"/>
      <c r="AR1211" s="7"/>
      <c r="AS1211" s="7"/>
      <c r="AT1211" s="46"/>
      <c r="AU1211" s="29"/>
      <c r="AV1211" s="69"/>
      <c r="AW1211" s="25"/>
      <c r="AX1211"/>
      <c r="AY1211" s="6"/>
      <c r="AZ1211" s="7"/>
      <c r="BA1211" s="7"/>
      <c r="BB1211" s="46"/>
      <c r="BC1211" s="29"/>
      <c r="BD1211" s="69"/>
      <c r="BE1211" s="25"/>
      <c r="BF1211"/>
      <c r="BG1211" s="6"/>
      <c r="BH1211" s="7"/>
      <c r="BI1211" s="7"/>
      <c r="BJ1211" s="46"/>
      <c r="BK1211" s="29"/>
      <c r="BL1211" s="69"/>
      <c r="BM1211" s="25"/>
      <c r="BN1211"/>
      <c r="BO1211" s="6"/>
      <c r="BP1211" s="7"/>
      <c r="BQ1211" s="7"/>
      <c r="BR1211" s="46"/>
      <c r="BS1211" s="29"/>
      <c r="BT1211" s="69"/>
      <c r="BU1211" s="25"/>
      <c r="BV1211"/>
      <c r="BW1211" s="6"/>
      <c r="BX1211" s="7"/>
      <c r="BY1211" s="7"/>
      <c r="BZ1211" s="46"/>
      <c r="CA1211" s="29"/>
      <c r="CB1211" s="69"/>
      <c r="CC1211" s="25"/>
      <c r="CD1211"/>
      <c r="CE1211" s="6"/>
      <c r="CF1211" s="7"/>
      <c r="CG1211" s="7"/>
      <c r="CH1211" s="46"/>
      <c r="CI1211" s="29"/>
      <c r="CJ1211" s="69"/>
      <c r="CK1211" s="25"/>
      <c r="CL1211"/>
      <c r="CM1211" s="6"/>
      <c r="CN1211" s="7"/>
      <c r="CO1211" s="7"/>
      <c r="CP1211" s="46"/>
      <c r="CQ1211" s="29"/>
      <c r="CR1211" s="69"/>
      <c r="CS1211" s="25"/>
      <c r="CT1211"/>
      <c r="CU1211" s="6"/>
      <c r="CV1211" s="7"/>
      <c r="CW1211" s="7"/>
      <c r="CX1211" s="46"/>
      <c r="CY1211" s="29"/>
      <c r="CZ1211" s="69"/>
      <c r="DA1211" s="25"/>
      <c r="DB1211"/>
      <c r="DC1211" s="6"/>
      <c r="DD1211" s="7"/>
      <c r="DE1211" s="7"/>
      <c r="DF1211" s="46"/>
      <c r="DG1211" s="29"/>
      <c r="DH1211" s="69"/>
      <c r="DI1211" s="25"/>
      <c r="DJ1211"/>
      <c r="DK1211" s="6"/>
      <c r="DL1211" s="7"/>
      <c r="DM1211" s="7"/>
      <c r="DN1211" s="46"/>
      <c r="DO1211" s="29"/>
      <c r="DP1211" s="69"/>
      <c r="DQ1211" s="25"/>
      <c r="DR1211"/>
      <c r="DS1211" s="6"/>
      <c r="DT1211" s="7"/>
      <c r="DU1211" s="7"/>
      <c r="DV1211" s="46"/>
      <c r="DW1211" s="29"/>
      <c r="DX1211" s="69"/>
      <c r="DY1211" s="25"/>
      <c r="DZ1211"/>
      <c r="EA1211" s="6"/>
      <c r="EB1211" s="7"/>
      <c r="EC1211" s="7"/>
      <c r="ED1211" s="46"/>
      <c r="EE1211" s="29"/>
      <c r="EF1211" s="69"/>
      <c r="EG1211" s="25"/>
      <c r="EH1211"/>
      <c r="EI1211" s="6"/>
      <c r="EJ1211" s="7"/>
      <c r="EK1211" s="7"/>
      <c r="EL1211" s="46"/>
      <c r="EM1211" s="29"/>
      <c r="EN1211" s="69"/>
      <c r="EO1211" s="25"/>
      <c r="EP1211"/>
      <c r="EQ1211" s="6"/>
      <c r="ER1211" s="7"/>
      <c r="ES1211" s="7"/>
      <c r="ET1211" s="46"/>
      <c r="EU1211" s="29"/>
      <c r="EV1211" s="69"/>
      <c r="EW1211" s="25"/>
      <c r="EX1211"/>
      <c r="EY1211" s="6"/>
      <c r="EZ1211" s="7"/>
      <c r="FA1211" s="7"/>
      <c r="FB1211" s="46"/>
      <c r="FC1211" s="29"/>
      <c r="FD1211" s="69"/>
      <c r="FE1211" s="25"/>
      <c r="FF1211"/>
      <c r="FG1211" s="6"/>
      <c r="FH1211" s="7"/>
      <c r="FI1211" s="7"/>
      <c r="FJ1211" s="46"/>
      <c r="FK1211" s="29"/>
      <c r="FL1211" s="69"/>
      <c r="FM1211" s="25"/>
      <c r="FN1211"/>
      <c r="FO1211" s="6"/>
      <c r="FP1211" s="7"/>
      <c r="FQ1211" s="7"/>
      <c r="FR1211" s="46"/>
      <c r="FS1211" s="29"/>
      <c r="FT1211" s="69"/>
      <c r="FU1211" s="25"/>
      <c r="FV1211"/>
      <c r="FW1211" s="6"/>
      <c r="FX1211" s="7"/>
      <c r="FY1211" s="7"/>
      <c r="FZ1211" s="46"/>
      <c r="GA1211" s="29"/>
      <c r="GB1211" s="69"/>
      <c r="GC1211" s="25"/>
      <c r="GD1211"/>
      <c r="GE1211" s="6"/>
      <c r="GF1211" s="7"/>
      <c r="GG1211" s="7"/>
      <c r="GH1211" s="46"/>
      <c r="GI1211" s="29"/>
      <c r="GJ1211" s="69"/>
      <c r="GK1211" s="25"/>
      <c r="GL1211"/>
      <c r="GM1211" s="6"/>
      <c r="GN1211" s="7"/>
      <c r="GO1211" s="7"/>
      <c r="GP1211" s="46"/>
      <c r="GQ1211" s="29"/>
      <c r="GR1211" s="69"/>
      <c r="GS1211" s="25"/>
      <c r="GT1211"/>
      <c r="GU1211" s="6"/>
      <c r="GV1211" s="7"/>
      <c r="GW1211" s="7"/>
      <c r="GX1211" s="46"/>
      <c r="GY1211" s="29"/>
      <c r="GZ1211" s="69"/>
      <c r="HA1211" s="25"/>
      <c r="HB1211"/>
      <c r="HC1211" s="6"/>
      <c r="HD1211" s="7"/>
      <c r="HE1211" s="7"/>
      <c r="HF1211" s="46"/>
      <c r="HG1211" s="29"/>
      <c r="HH1211" s="69"/>
      <c r="HI1211" s="25"/>
      <c r="HJ1211"/>
      <c r="HK1211" s="6"/>
      <c r="HL1211" s="7"/>
      <c r="HM1211" s="7"/>
      <c r="HN1211" s="46"/>
      <c r="HO1211" s="29"/>
      <c r="HP1211" s="69"/>
      <c r="HQ1211" s="25"/>
      <c r="HR1211"/>
      <c r="HS1211" s="6"/>
      <c r="HT1211" s="7"/>
      <c r="HU1211" s="7"/>
      <c r="HV1211" s="46"/>
      <c r="HW1211" s="29"/>
      <c r="HX1211" s="69"/>
      <c r="HY1211" s="25"/>
      <c r="HZ1211"/>
      <c r="IA1211" s="6"/>
      <c r="IB1211" s="7"/>
      <c r="IC1211" s="7"/>
      <c r="ID1211" s="46"/>
      <c r="IE1211" s="29"/>
      <c r="IF1211" s="69"/>
      <c r="IG1211" s="25"/>
      <c r="IH1211"/>
      <c r="II1211" s="6"/>
      <c r="IJ1211" s="7"/>
      <c r="IK1211" s="7"/>
      <c r="IL1211" s="46"/>
      <c r="IM1211" s="29"/>
      <c r="IN1211" s="69"/>
      <c r="IO1211" s="25"/>
      <c r="IP1211"/>
      <c r="IQ1211" s="6"/>
      <c r="IR1211" s="7"/>
      <c r="IS1211" s="7"/>
      <c r="IT1211" s="46"/>
      <c r="IU1211" s="29"/>
      <c r="IV1211" s="69"/>
    </row>
    <row r="1212" spans="1:256" s="24" customFormat="1" ht="11.5" customHeight="1">
      <c r="A1212" s="92"/>
      <c r="B1212" s="33" t="s">
        <v>186</v>
      </c>
      <c r="C1212" s="34" t="s">
        <v>196</v>
      </c>
      <c r="D1212" s="7" t="s">
        <v>24</v>
      </c>
      <c r="E1212" s="7">
        <f>+D1211</f>
        <v>274221.88</v>
      </c>
      <c r="F1212" s="39"/>
      <c r="G1212" s="5" t="s">
        <v>112</v>
      </c>
      <c r="H1212" s="69"/>
      <c r="I1212" s="25"/>
      <c r="J1212"/>
      <c r="K1212" s="6"/>
      <c r="L1212" s="7"/>
      <c r="M1212" s="7"/>
      <c r="N1212" s="46"/>
      <c r="O1212" s="29"/>
      <c r="P1212" s="69"/>
      <c r="Q1212" s="25"/>
      <c r="R1212"/>
      <c r="S1212" s="6"/>
      <c r="T1212" s="7"/>
      <c r="U1212" s="7"/>
      <c r="V1212" s="46"/>
      <c r="W1212" s="29"/>
      <c r="X1212" s="69"/>
      <c r="Y1212" s="25"/>
      <c r="Z1212"/>
      <c r="AA1212" s="6"/>
      <c r="AB1212" s="7"/>
      <c r="AC1212" s="7"/>
      <c r="AD1212" s="46"/>
      <c r="AE1212" s="29"/>
      <c r="AF1212" s="69"/>
      <c r="AG1212" s="25"/>
      <c r="AH1212"/>
      <c r="AI1212" s="6"/>
      <c r="AJ1212" s="7"/>
      <c r="AK1212" s="7"/>
      <c r="AL1212" s="46"/>
      <c r="AM1212" s="29"/>
      <c r="AN1212" s="69"/>
      <c r="AO1212" s="25"/>
      <c r="AP1212"/>
      <c r="AQ1212" s="6"/>
      <c r="AR1212" s="7"/>
      <c r="AS1212" s="7"/>
      <c r="AT1212" s="46"/>
      <c r="AU1212" s="29"/>
      <c r="AV1212" s="69"/>
      <c r="AW1212" s="25"/>
      <c r="AX1212"/>
      <c r="AY1212" s="6"/>
      <c r="AZ1212" s="7"/>
      <c r="BA1212" s="7"/>
      <c r="BB1212" s="46"/>
      <c r="BC1212" s="29"/>
      <c r="BD1212" s="69"/>
      <c r="BE1212" s="25"/>
      <c r="BF1212"/>
      <c r="BG1212" s="6"/>
      <c r="BH1212" s="7"/>
      <c r="BI1212" s="7"/>
      <c r="BJ1212" s="46"/>
      <c r="BK1212" s="29"/>
      <c r="BL1212" s="69"/>
      <c r="BM1212" s="25"/>
      <c r="BN1212"/>
      <c r="BO1212" s="6"/>
      <c r="BP1212" s="7"/>
      <c r="BQ1212" s="7"/>
      <c r="BR1212" s="46"/>
      <c r="BS1212" s="29"/>
      <c r="BT1212" s="69"/>
      <c r="BU1212" s="25"/>
      <c r="BV1212"/>
      <c r="BW1212" s="6"/>
      <c r="BX1212" s="7"/>
      <c r="BY1212" s="7"/>
      <c r="BZ1212" s="46"/>
      <c r="CA1212" s="29"/>
      <c r="CB1212" s="69"/>
      <c r="CC1212" s="25"/>
      <c r="CD1212"/>
      <c r="CE1212" s="6"/>
      <c r="CF1212" s="7"/>
      <c r="CG1212" s="7"/>
      <c r="CH1212" s="46"/>
      <c r="CI1212" s="29"/>
      <c r="CJ1212" s="69"/>
      <c r="CK1212" s="25"/>
      <c r="CL1212"/>
      <c r="CM1212" s="6"/>
      <c r="CN1212" s="7"/>
      <c r="CO1212" s="7"/>
      <c r="CP1212" s="46"/>
      <c r="CQ1212" s="29"/>
      <c r="CR1212" s="69"/>
      <c r="CS1212" s="25"/>
      <c r="CT1212"/>
      <c r="CU1212" s="6"/>
      <c r="CV1212" s="7"/>
      <c r="CW1212" s="7"/>
      <c r="CX1212" s="46"/>
      <c r="CY1212" s="29"/>
      <c r="CZ1212" s="69"/>
      <c r="DA1212" s="25"/>
      <c r="DB1212"/>
      <c r="DC1212" s="6"/>
      <c r="DD1212" s="7"/>
      <c r="DE1212" s="7"/>
      <c r="DF1212" s="46"/>
      <c r="DG1212" s="29"/>
      <c r="DH1212" s="69"/>
      <c r="DI1212" s="25"/>
      <c r="DJ1212"/>
      <c r="DK1212" s="6"/>
      <c r="DL1212" s="7"/>
      <c r="DM1212" s="7"/>
      <c r="DN1212" s="46"/>
      <c r="DO1212" s="29"/>
      <c r="DP1212" s="69"/>
      <c r="DQ1212" s="25"/>
      <c r="DR1212"/>
      <c r="DS1212" s="6"/>
      <c r="DT1212" s="7"/>
      <c r="DU1212" s="7"/>
      <c r="DV1212" s="46"/>
      <c r="DW1212" s="29"/>
      <c r="DX1212" s="69"/>
      <c r="DY1212" s="25"/>
      <c r="DZ1212"/>
      <c r="EA1212" s="6"/>
      <c r="EB1212" s="7"/>
      <c r="EC1212" s="7"/>
      <c r="ED1212" s="46"/>
      <c r="EE1212" s="29"/>
      <c r="EF1212" s="69"/>
      <c r="EG1212" s="25"/>
      <c r="EH1212"/>
      <c r="EI1212" s="6"/>
      <c r="EJ1212" s="7"/>
      <c r="EK1212" s="7"/>
      <c r="EL1212" s="46"/>
      <c r="EM1212" s="29"/>
      <c r="EN1212" s="69"/>
      <c r="EO1212" s="25"/>
      <c r="EP1212"/>
      <c r="EQ1212" s="6"/>
      <c r="ER1212" s="7"/>
      <c r="ES1212" s="7"/>
      <c r="ET1212" s="46"/>
      <c r="EU1212" s="29"/>
      <c r="EV1212" s="69"/>
      <c r="EW1212" s="25"/>
      <c r="EX1212"/>
      <c r="EY1212" s="6"/>
      <c r="EZ1212" s="7"/>
      <c r="FA1212" s="7"/>
      <c r="FB1212" s="46"/>
      <c r="FC1212" s="29"/>
      <c r="FD1212" s="69"/>
      <c r="FE1212" s="25"/>
      <c r="FF1212"/>
      <c r="FG1212" s="6"/>
      <c r="FH1212" s="7"/>
      <c r="FI1212" s="7"/>
      <c r="FJ1212" s="46"/>
      <c r="FK1212" s="29"/>
      <c r="FL1212" s="69"/>
      <c r="FM1212" s="25"/>
      <c r="FN1212"/>
      <c r="FO1212" s="6"/>
      <c r="FP1212" s="7"/>
      <c r="FQ1212" s="7"/>
      <c r="FR1212" s="46"/>
      <c r="FS1212" s="29"/>
      <c r="FT1212" s="69"/>
      <c r="FU1212" s="25"/>
      <c r="FV1212"/>
      <c r="FW1212" s="6"/>
      <c r="FX1212" s="7"/>
      <c r="FY1212" s="7"/>
      <c r="FZ1212" s="46"/>
      <c r="GA1212" s="29"/>
      <c r="GB1212" s="69"/>
      <c r="GC1212" s="25"/>
      <c r="GD1212"/>
      <c r="GE1212" s="6"/>
      <c r="GF1212" s="7"/>
      <c r="GG1212" s="7"/>
      <c r="GH1212" s="46"/>
      <c r="GI1212" s="29"/>
      <c r="GJ1212" s="69"/>
      <c r="GK1212" s="25"/>
      <c r="GL1212"/>
      <c r="GM1212" s="6"/>
      <c r="GN1212" s="7"/>
      <c r="GO1212" s="7"/>
      <c r="GP1212" s="46"/>
      <c r="GQ1212" s="29"/>
      <c r="GR1212" s="69"/>
      <c r="GS1212" s="25"/>
      <c r="GT1212"/>
      <c r="GU1212" s="6"/>
      <c r="GV1212" s="7"/>
      <c r="GW1212" s="7"/>
      <c r="GX1212" s="46"/>
      <c r="GY1212" s="29"/>
      <c r="GZ1212" s="69"/>
      <c r="HA1212" s="25"/>
      <c r="HB1212"/>
      <c r="HC1212" s="6"/>
      <c r="HD1212" s="7"/>
      <c r="HE1212" s="7"/>
      <c r="HF1212" s="46"/>
      <c r="HG1212" s="29"/>
      <c r="HH1212" s="69"/>
      <c r="HI1212" s="25"/>
      <c r="HJ1212"/>
      <c r="HK1212" s="6"/>
      <c r="HL1212" s="7"/>
      <c r="HM1212" s="7"/>
      <c r="HN1212" s="46"/>
      <c r="HO1212" s="29"/>
      <c r="HP1212" s="69"/>
      <c r="HQ1212" s="25"/>
      <c r="HR1212"/>
      <c r="HS1212" s="6"/>
      <c r="HT1212" s="7"/>
      <c r="HU1212" s="7"/>
      <c r="HV1212" s="46"/>
      <c r="HW1212" s="29"/>
      <c r="HX1212" s="69"/>
      <c r="HY1212" s="25"/>
      <c r="HZ1212"/>
      <c r="IA1212" s="6"/>
      <c r="IB1212" s="7"/>
      <c r="IC1212" s="7"/>
      <c r="ID1212" s="46"/>
      <c r="IE1212" s="29"/>
      <c r="IF1212" s="69"/>
      <c r="IG1212" s="25"/>
      <c r="IH1212"/>
      <c r="II1212" s="6"/>
      <c r="IJ1212" s="7"/>
      <c r="IK1212" s="7"/>
      <c r="IL1212" s="46"/>
      <c r="IM1212" s="29"/>
      <c r="IN1212" s="69"/>
      <c r="IO1212" s="25"/>
      <c r="IP1212"/>
      <c r="IQ1212" s="6"/>
      <c r="IR1212" s="7"/>
      <c r="IS1212" s="7"/>
      <c r="IT1212" s="46"/>
      <c r="IU1212" s="29"/>
      <c r="IV1212" s="69"/>
    </row>
    <row r="1213" spans="1:256" s="24" customFormat="1" ht="11.5" customHeight="1">
      <c r="A1213" s="92"/>
      <c r="B1213" s="33"/>
      <c r="C1213" s="36" t="s">
        <v>1003</v>
      </c>
      <c r="D1213" s="7"/>
      <c r="E1213" s="7"/>
      <c r="F1213" s="39"/>
      <c r="G1213" s="5"/>
      <c r="H1213" s="69"/>
      <c r="I1213" s="25"/>
      <c r="J1213"/>
      <c r="K1213" s="6"/>
      <c r="L1213" s="7"/>
      <c r="M1213" s="7"/>
      <c r="N1213" s="46"/>
      <c r="O1213" s="29"/>
      <c r="P1213" s="69"/>
      <c r="Q1213" s="25"/>
      <c r="R1213"/>
      <c r="S1213" s="6"/>
      <c r="T1213" s="7"/>
      <c r="U1213" s="7"/>
      <c r="V1213" s="46"/>
      <c r="W1213" s="29"/>
      <c r="X1213" s="69"/>
      <c r="Y1213" s="25"/>
      <c r="Z1213"/>
      <c r="AA1213" s="6"/>
      <c r="AB1213" s="7"/>
      <c r="AC1213" s="7"/>
      <c r="AD1213" s="46"/>
      <c r="AE1213" s="29"/>
      <c r="AF1213" s="69"/>
      <c r="AG1213" s="25"/>
      <c r="AH1213"/>
      <c r="AI1213" s="6"/>
      <c r="AJ1213" s="7"/>
      <c r="AK1213" s="7"/>
      <c r="AL1213" s="46"/>
      <c r="AM1213" s="29"/>
      <c r="AN1213" s="69"/>
      <c r="AO1213" s="25"/>
      <c r="AP1213"/>
      <c r="AQ1213" s="6"/>
      <c r="AR1213" s="7"/>
      <c r="AS1213" s="7"/>
      <c r="AT1213" s="46"/>
      <c r="AU1213" s="29"/>
      <c r="AV1213" s="69"/>
      <c r="AW1213" s="25"/>
      <c r="AX1213"/>
      <c r="AY1213" s="6"/>
      <c r="AZ1213" s="7"/>
      <c r="BA1213" s="7"/>
      <c r="BB1213" s="46"/>
      <c r="BC1213" s="29"/>
      <c r="BD1213" s="69"/>
      <c r="BE1213" s="25"/>
      <c r="BF1213"/>
      <c r="BG1213" s="6"/>
      <c r="BH1213" s="7"/>
      <c r="BI1213" s="7"/>
      <c r="BJ1213" s="46"/>
      <c r="BK1213" s="29"/>
      <c r="BL1213" s="69"/>
      <c r="BM1213" s="25"/>
      <c r="BN1213"/>
      <c r="BO1213" s="6"/>
      <c r="BP1213" s="7"/>
      <c r="BQ1213" s="7"/>
      <c r="BR1213" s="46"/>
      <c r="BS1213" s="29"/>
      <c r="BT1213" s="69"/>
      <c r="BU1213" s="25"/>
      <c r="BV1213"/>
      <c r="BW1213" s="6"/>
      <c r="BX1213" s="7"/>
      <c r="BY1213" s="7"/>
      <c r="BZ1213" s="46"/>
      <c r="CA1213" s="29"/>
      <c r="CB1213" s="69"/>
      <c r="CC1213" s="25"/>
      <c r="CD1213"/>
      <c r="CE1213" s="6"/>
      <c r="CF1213" s="7"/>
      <c r="CG1213" s="7"/>
      <c r="CH1213" s="46"/>
      <c r="CI1213" s="29"/>
      <c r="CJ1213" s="69"/>
      <c r="CK1213" s="25"/>
      <c r="CL1213"/>
      <c r="CM1213" s="6"/>
      <c r="CN1213" s="7"/>
      <c r="CO1213" s="7"/>
      <c r="CP1213" s="46"/>
      <c r="CQ1213" s="29"/>
      <c r="CR1213" s="69"/>
      <c r="CS1213" s="25"/>
      <c r="CT1213"/>
      <c r="CU1213" s="6"/>
      <c r="CV1213" s="7"/>
      <c r="CW1213" s="7"/>
      <c r="CX1213" s="46"/>
      <c r="CY1213" s="29"/>
      <c r="CZ1213" s="69"/>
      <c r="DA1213" s="25"/>
      <c r="DB1213"/>
      <c r="DC1213" s="6"/>
      <c r="DD1213" s="7"/>
      <c r="DE1213" s="7"/>
      <c r="DF1213" s="46"/>
      <c r="DG1213" s="29"/>
      <c r="DH1213" s="69"/>
      <c r="DI1213" s="25"/>
      <c r="DJ1213"/>
      <c r="DK1213" s="6"/>
      <c r="DL1213" s="7"/>
      <c r="DM1213" s="7"/>
      <c r="DN1213" s="46"/>
      <c r="DO1213" s="29"/>
      <c r="DP1213" s="69"/>
      <c r="DQ1213" s="25"/>
      <c r="DR1213"/>
      <c r="DS1213" s="6"/>
      <c r="DT1213" s="7"/>
      <c r="DU1213" s="7"/>
      <c r="DV1213" s="46"/>
      <c r="DW1213" s="29"/>
      <c r="DX1213" s="69"/>
      <c r="DY1213" s="25"/>
      <c r="DZ1213"/>
      <c r="EA1213" s="6"/>
      <c r="EB1213" s="7"/>
      <c r="EC1213" s="7"/>
      <c r="ED1213" s="46"/>
      <c r="EE1213" s="29"/>
      <c r="EF1213" s="69"/>
      <c r="EG1213" s="25"/>
      <c r="EH1213"/>
      <c r="EI1213" s="6"/>
      <c r="EJ1213" s="7"/>
      <c r="EK1213" s="7"/>
      <c r="EL1213" s="46"/>
      <c r="EM1213" s="29"/>
      <c r="EN1213" s="69"/>
      <c r="EO1213" s="25"/>
      <c r="EP1213"/>
      <c r="EQ1213" s="6"/>
      <c r="ER1213" s="7"/>
      <c r="ES1213" s="7"/>
      <c r="ET1213" s="46"/>
      <c r="EU1213" s="29"/>
      <c r="EV1213" s="69"/>
      <c r="EW1213" s="25"/>
      <c r="EX1213"/>
      <c r="EY1213" s="6"/>
      <c r="EZ1213" s="7"/>
      <c r="FA1213" s="7"/>
      <c r="FB1213" s="46"/>
      <c r="FC1213" s="29"/>
      <c r="FD1213" s="69"/>
      <c r="FE1213" s="25"/>
      <c r="FF1213"/>
      <c r="FG1213" s="6"/>
      <c r="FH1213" s="7"/>
      <c r="FI1213" s="7"/>
      <c r="FJ1213" s="46"/>
      <c r="FK1213" s="29"/>
      <c r="FL1213" s="69"/>
      <c r="FM1213" s="25"/>
      <c r="FN1213"/>
      <c r="FO1213" s="6"/>
      <c r="FP1213" s="7"/>
      <c r="FQ1213" s="7"/>
      <c r="FR1213" s="46"/>
      <c r="FS1213" s="29"/>
      <c r="FT1213" s="69"/>
      <c r="FU1213" s="25"/>
      <c r="FV1213"/>
      <c r="FW1213" s="6"/>
      <c r="FX1213" s="7"/>
      <c r="FY1213" s="7"/>
      <c r="FZ1213" s="46"/>
      <c r="GA1213" s="29"/>
      <c r="GB1213" s="69"/>
      <c r="GC1213" s="25"/>
      <c r="GD1213"/>
      <c r="GE1213" s="6"/>
      <c r="GF1213" s="7"/>
      <c r="GG1213" s="7"/>
      <c r="GH1213" s="46"/>
      <c r="GI1213" s="29"/>
      <c r="GJ1213" s="69"/>
      <c r="GK1213" s="25"/>
      <c r="GL1213"/>
      <c r="GM1213" s="6"/>
      <c r="GN1213" s="7"/>
      <c r="GO1213" s="7"/>
      <c r="GP1213" s="46"/>
      <c r="GQ1213" s="29"/>
      <c r="GR1213" s="69"/>
      <c r="GS1213" s="25"/>
      <c r="GT1213"/>
      <c r="GU1213" s="6"/>
      <c r="GV1213" s="7"/>
      <c r="GW1213" s="7"/>
      <c r="GX1213" s="46"/>
      <c r="GY1213" s="29"/>
      <c r="GZ1213" s="69"/>
      <c r="HA1213" s="25"/>
      <c r="HB1213"/>
      <c r="HC1213" s="6"/>
      <c r="HD1213" s="7"/>
      <c r="HE1213" s="7"/>
      <c r="HF1213" s="46"/>
      <c r="HG1213" s="29"/>
      <c r="HH1213" s="69"/>
      <c r="HI1213" s="25"/>
      <c r="HJ1213"/>
      <c r="HK1213" s="6"/>
      <c r="HL1213" s="7"/>
      <c r="HM1213" s="7"/>
      <c r="HN1213" s="46"/>
      <c r="HO1213" s="29"/>
      <c r="HP1213" s="69"/>
      <c r="HQ1213" s="25"/>
      <c r="HR1213"/>
      <c r="HS1213" s="6"/>
      <c r="HT1213" s="7"/>
      <c r="HU1213" s="7"/>
      <c r="HV1213" s="46"/>
      <c r="HW1213" s="29"/>
      <c r="HX1213" s="69"/>
      <c r="HY1213" s="25"/>
      <c r="HZ1213"/>
      <c r="IA1213" s="6"/>
      <c r="IB1213" s="7"/>
      <c r="IC1213" s="7"/>
      <c r="ID1213" s="46"/>
      <c r="IE1213" s="29"/>
      <c r="IF1213" s="69"/>
      <c r="IG1213" s="25"/>
      <c r="IH1213"/>
      <c r="II1213" s="6"/>
      <c r="IJ1213" s="7"/>
      <c r="IK1213" s="7"/>
      <c r="IL1213" s="46"/>
      <c r="IM1213" s="29"/>
      <c r="IN1213" s="69"/>
      <c r="IO1213" s="25"/>
      <c r="IP1213"/>
      <c r="IQ1213" s="6"/>
      <c r="IR1213" s="7"/>
      <c r="IS1213" s="7"/>
      <c r="IT1213" s="46"/>
      <c r="IU1213" s="29"/>
      <c r="IV1213" s="69"/>
    </row>
    <row r="1214" spans="1:256" s="24" customFormat="1" ht="11.5" customHeight="1">
      <c r="A1214" s="92"/>
      <c r="B1214"/>
      <c r="C1214"/>
      <c r="D1214" s="74"/>
      <c r="E1214" s="74"/>
      <c r="F1214" s="46"/>
      <c r="G1214" s="5"/>
      <c r="H1214" s="69"/>
      <c r="I1214" s="25"/>
      <c r="J1214"/>
      <c r="K1214" s="6"/>
      <c r="L1214" s="7"/>
      <c r="M1214" s="7"/>
      <c r="N1214" s="46"/>
      <c r="O1214" s="29"/>
      <c r="P1214" s="69"/>
      <c r="Q1214" s="25"/>
      <c r="R1214"/>
      <c r="S1214" s="6"/>
      <c r="T1214" s="7"/>
      <c r="U1214" s="7"/>
      <c r="V1214" s="46"/>
      <c r="W1214" s="29"/>
      <c r="X1214" s="69"/>
      <c r="Y1214" s="25"/>
      <c r="Z1214"/>
      <c r="AA1214" s="6"/>
      <c r="AB1214" s="7"/>
      <c r="AC1214" s="7"/>
      <c r="AD1214" s="46"/>
      <c r="AE1214" s="29"/>
      <c r="AF1214" s="69"/>
      <c r="AG1214" s="25"/>
      <c r="AH1214"/>
      <c r="AI1214" s="6"/>
      <c r="AJ1214" s="7"/>
      <c r="AK1214" s="7"/>
      <c r="AL1214" s="46"/>
      <c r="AM1214" s="29"/>
      <c r="AN1214" s="69"/>
      <c r="AO1214" s="25"/>
      <c r="AP1214"/>
      <c r="AQ1214" s="6"/>
      <c r="AR1214" s="7"/>
      <c r="AS1214" s="7"/>
      <c r="AT1214" s="46"/>
      <c r="AU1214" s="29"/>
      <c r="AV1214" s="69"/>
      <c r="AW1214" s="25"/>
      <c r="AX1214"/>
      <c r="AY1214" s="6"/>
      <c r="AZ1214" s="7"/>
      <c r="BA1214" s="7"/>
      <c r="BB1214" s="46"/>
      <c r="BC1214" s="29"/>
      <c r="BD1214" s="69"/>
      <c r="BE1214" s="25"/>
      <c r="BF1214"/>
      <c r="BG1214" s="6"/>
      <c r="BH1214" s="7"/>
      <c r="BI1214" s="7"/>
      <c r="BJ1214" s="46"/>
      <c r="BK1214" s="29"/>
      <c r="BL1214" s="69"/>
      <c r="BM1214" s="25"/>
      <c r="BN1214"/>
      <c r="BO1214" s="6"/>
      <c r="BP1214" s="7"/>
      <c r="BQ1214" s="7"/>
      <c r="BR1214" s="46"/>
      <c r="BS1214" s="29"/>
      <c r="BT1214" s="69"/>
      <c r="BU1214" s="25"/>
      <c r="BV1214"/>
      <c r="BW1214" s="6"/>
      <c r="BX1214" s="7"/>
      <c r="BY1214" s="7"/>
      <c r="BZ1214" s="46"/>
      <c r="CA1214" s="29"/>
      <c r="CB1214" s="69"/>
      <c r="CC1214" s="25"/>
      <c r="CD1214"/>
      <c r="CE1214" s="6"/>
      <c r="CF1214" s="7"/>
      <c r="CG1214" s="7"/>
      <c r="CH1214" s="46"/>
      <c r="CI1214" s="29"/>
      <c r="CJ1214" s="69"/>
      <c r="CK1214" s="25"/>
      <c r="CL1214"/>
      <c r="CM1214" s="6"/>
      <c r="CN1214" s="7"/>
      <c r="CO1214" s="7"/>
      <c r="CP1214" s="46"/>
      <c r="CQ1214" s="29"/>
      <c r="CR1214" s="69"/>
      <c r="CS1214" s="25"/>
      <c r="CT1214"/>
      <c r="CU1214" s="6"/>
      <c r="CV1214" s="7"/>
      <c r="CW1214" s="7"/>
      <c r="CX1214" s="46"/>
      <c r="CY1214" s="29"/>
      <c r="CZ1214" s="69"/>
      <c r="DA1214" s="25"/>
      <c r="DB1214"/>
      <c r="DC1214" s="6"/>
      <c r="DD1214" s="7"/>
      <c r="DE1214" s="7"/>
      <c r="DF1214" s="46"/>
      <c r="DG1214" s="29"/>
      <c r="DH1214" s="69"/>
      <c r="DI1214" s="25"/>
      <c r="DJ1214"/>
      <c r="DK1214" s="6"/>
      <c r="DL1214" s="7"/>
      <c r="DM1214" s="7"/>
      <c r="DN1214" s="46"/>
      <c r="DO1214" s="29"/>
      <c r="DP1214" s="69"/>
      <c r="DQ1214" s="25"/>
      <c r="DR1214"/>
      <c r="DS1214" s="6"/>
      <c r="DT1214" s="7"/>
      <c r="DU1214" s="7"/>
      <c r="DV1214" s="46"/>
      <c r="DW1214" s="29"/>
      <c r="DX1214" s="69"/>
      <c r="DY1214" s="25"/>
      <c r="DZ1214"/>
      <c r="EA1214" s="6"/>
      <c r="EB1214" s="7"/>
      <c r="EC1214" s="7"/>
      <c r="ED1214" s="46"/>
      <c r="EE1214" s="29"/>
      <c r="EF1214" s="69"/>
      <c r="EG1214" s="25"/>
      <c r="EH1214"/>
      <c r="EI1214" s="6"/>
      <c r="EJ1214" s="7"/>
      <c r="EK1214" s="7"/>
      <c r="EL1214" s="46"/>
      <c r="EM1214" s="29"/>
      <c r="EN1214" s="69"/>
      <c r="EO1214" s="25"/>
      <c r="EP1214"/>
      <c r="EQ1214" s="6"/>
      <c r="ER1214" s="7"/>
      <c r="ES1214" s="7"/>
      <c r="ET1214" s="46"/>
      <c r="EU1214" s="29"/>
      <c r="EV1214" s="69"/>
      <c r="EW1214" s="25"/>
      <c r="EX1214"/>
      <c r="EY1214" s="6"/>
      <c r="EZ1214" s="7"/>
      <c r="FA1214" s="7"/>
      <c r="FB1214" s="46"/>
      <c r="FC1214" s="29"/>
      <c r="FD1214" s="69"/>
      <c r="FE1214" s="25"/>
      <c r="FF1214"/>
      <c r="FG1214" s="6"/>
      <c r="FH1214" s="7"/>
      <c r="FI1214" s="7"/>
      <c r="FJ1214" s="46"/>
      <c r="FK1214" s="29"/>
      <c r="FL1214" s="69"/>
      <c r="FM1214" s="25"/>
      <c r="FN1214"/>
      <c r="FO1214" s="6"/>
      <c r="FP1214" s="7"/>
      <c r="FQ1214" s="7"/>
      <c r="FR1214" s="46"/>
      <c r="FS1214" s="29"/>
      <c r="FT1214" s="69"/>
      <c r="FU1214" s="25"/>
      <c r="FV1214"/>
      <c r="FW1214" s="6"/>
      <c r="FX1214" s="7"/>
      <c r="FY1214" s="7"/>
      <c r="FZ1214" s="46"/>
      <c r="GA1214" s="29"/>
      <c r="GB1214" s="69"/>
      <c r="GC1214" s="25"/>
      <c r="GD1214"/>
      <c r="GE1214" s="6"/>
      <c r="GF1214" s="7"/>
      <c r="GG1214" s="7"/>
      <c r="GH1214" s="46"/>
      <c r="GI1214" s="29"/>
      <c r="GJ1214" s="69"/>
      <c r="GK1214" s="25"/>
      <c r="GL1214"/>
      <c r="GM1214" s="6"/>
      <c r="GN1214" s="7"/>
      <c r="GO1214" s="7"/>
      <c r="GP1214" s="46"/>
      <c r="GQ1214" s="29"/>
      <c r="GR1214" s="69"/>
      <c r="GS1214" s="25"/>
      <c r="GT1214"/>
      <c r="GU1214" s="6"/>
      <c r="GV1214" s="7"/>
      <c r="GW1214" s="7"/>
      <c r="GX1214" s="46"/>
      <c r="GY1214" s="29"/>
      <c r="GZ1214" s="69"/>
      <c r="HA1214" s="25"/>
      <c r="HB1214"/>
      <c r="HC1214" s="6"/>
      <c r="HD1214" s="7"/>
      <c r="HE1214" s="7"/>
      <c r="HF1214" s="46"/>
      <c r="HG1214" s="29"/>
      <c r="HH1214" s="69"/>
      <c r="HI1214" s="25"/>
      <c r="HJ1214"/>
      <c r="HK1214" s="6"/>
      <c r="HL1214" s="7"/>
      <c r="HM1214" s="7"/>
      <c r="HN1214" s="46"/>
      <c r="HO1214" s="29"/>
      <c r="HP1214" s="69"/>
      <c r="HQ1214" s="25"/>
      <c r="HR1214"/>
      <c r="HS1214" s="6"/>
      <c r="HT1214" s="7"/>
      <c r="HU1214" s="7"/>
      <c r="HV1214" s="46"/>
      <c r="HW1214" s="29"/>
      <c r="HX1214" s="69"/>
      <c r="HY1214" s="25"/>
      <c r="HZ1214"/>
      <c r="IA1214" s="6"/>
      <c r="IB1214" s="7"/>
      <c r="IC1214" s="7"/>
      <c r="ID1214" s="46"/>
      <c r="IE1214" s="29"/>
      <c r="IF1214" s="69"/>
      <c r="IG1214" s="25"/>
      <c r="IH1214"/>
      <c r="II1214" s="6"/>
      <c r="IJ1214" s="7"/>
      <c r="IK1214" s="7"/>
      <c r="IL1214" s="46"/>
      <c r="IM1214" s="29"/>
      <c r="IN1214" s="69"/>
      <c r="IO1214" s="25"/>
      <c r="IP1214"/>
      <c r="IQ1214" s="6"/>
      <c r="IR1214" s="7"/>
      <c r="IS1214" s="7"/>
      <c r="IT1214" s="46"/>
      <c r="IU1214" s="29"/>
      <c r="IV1214" s="69"/>
    </row>
    <row r="1215" spans="1:256">
      <c r="A1215" s="105"/>
      <c r="C1215" s="5" t="s">
        <v>791</v>
      </c>
      <c r="D1215" s="12"/>
      <c r="E1215" s="12"/>
      <c r="F1215" s="86"/>
      <c r="H1215" s="6"/>
    </row>
    <row r="1216" spans="1:256">
      <c r="A1216" s="92">
        <v>42669</v>
      </c>
      <c r="B1216" s="31" t="s">
        <v>495</v>
      </c>
      <c r="C1216" s="32" t="s">
        <v>747</v>
      </c>
      <c r="D1216" s="7">
        <v>55.21</v>
      </c>
      <c r="E1216" s="7"/>
      <c r="F1216" s="100" t="s">
        <v>749</v>
      </c>
      <c r="G1216" s="5" t="s">
        <v>112</v>
      </c>
      <c r="H1216" s="69" t="s">
        <v>751</v>
      </c>
    </row>
    <row r="1217" spans="1:8">
      <c r="B1217" s="33" t="s">
        <v>278</v>
      </c>
      <c r="C1217" s="34" t="s">
        <v>748</v>
      </c>
      <c r="D1217" s="7" t="s">
        <v>24</v>
      </c>
      <c r="E1217" s="7">
        <f>+D1216</f>
        <v>55.21</v>
      </c>
      <c r="F1217" s="100" t="s">
        <v>750</v>
      </c>
      <c r="G1217" s="5" t="s">
        <v>112</v>
      </c>
    </row>
    <row r="1218" spans="1:8">
      <c r="B1218" s="31"/>
      <c r="C1218" s="36" t="s">
        <v>746</v>
      </c>
      <c r="D1218" s="7"/>
      <c r="E1218" s="7"/>
      <c r="F1218" s="39"/>
    </row>
    <row r="1219" spans="1:8">
      <c r="B1219" s="31"/>
      <c r="C1219" s="36"/>
      <c r="D1219" s="7"/>
      <c r="E1219" s="7"/>
      <c r="F1219" s="39"/>
    </row>
    <row r="1220" spans="1:8" ht="14">
      <c r="B1220" s="33"/>
      <c r="C1220" s="42" t="s">
        <v>123</v>
      </c>
      <c r="D1220" s="7"/>
      <c r="E1220" s="7"/>
      <c r="F1220" s="39"/>
      <c r="G1220" s="5" t="s">
        <v>24</v>
      </c>
      <c r="H1220" s="5" t="s">
        <v>24</v>
      </c>
    </row>
    <row r="1221" spans="1:8">
      <c r="A1221" s="92">
        <v>42794</v>
      </c>
      <c r="B1221" s="35" t="s">
        <v>182</v>
      </c>
      <c r="C1221" s="9" t="s">
        <v>183</v>
      </c>
      <c r="D1221" s="7">
        <v>171.93</v>
      </c>
      <c r="E1221" s="7" t="s">
        <v>24</v>
      </c>
      <c r="F1221" s="39" t="s">
        <v>867</v>
      </c>
      <c r="G1221" s="5" t="s">
        <v>112</v>
      </c>
      <c r="H1221" s="5" t="s">
        <v>753</v>
      </c>
    </row>
    <row r="1222" spans="1:8">
      <c r="B1222" s="15" t="s">
        <v>124</v>
      </c>
      <c r="C1222" s="34" t="s">
        <v>184</v>
      </c>
      <c r="D1222" s="14" t="s">
        <v>24</v>
      </c>
      <c r="E1222" s="7">
        <f>+D1221</f>
        <v>171.93</v>
      </c>
      <c r="F1222" s="39" t="s">
        <v>868</v>
      </c>
      <c r="G1222" s="5" t="s">
        <v>112</v>
      </c>
      <c r="H1222" s="5"/>
    </row>
    <row r="1223" spans="1:8">
      <c r="B1223" s="33"/>
      <c r="C1223" s="8" t="s">
        <v>752</v>
      </c>
      <c r="D1223" s="7"/>
      <c r="E1223" s="7"/>
      <c r="F1223" s="39"/>
      <c r="G1223" s="5" t="s">
        <v>24</v>
      </c>
      <c r="H1223" s="5"/>
    </row>
    <row r="1225" spans="1:8" ht="14">
      <c r="A1225" s="105"/>
      <c r="C1225" s="29" t="s">
        <v>695</v>
      </c>
      <c r="D1225" s="12"/>
      <c r="E1225" s="12"/>
      <c r="F1225" s="86"/>
      <c r="G1225" s="12"/>
      <c r="H1225" s="6"/>
    </row>
    <row r="1226" spans="1:8">
      <c r="A1226" s="105">
        <v>42821</v>
      </c>
      <c r="B1226" s="3" t="s">
        <v>688</v>
      </c>
      <c r="C1226" s="3" t="s">
        <v>689</v>
      </c>
      <c r="D1226" s="7">
        <v>111373.65</v>
      </c>
      <c r="E1226" s="7"/>
      <c r="F1226" s="86" t="s">
        <v>338</v>
      </c>
      <c r="G1226" s="5" t="s">
        <v>112</v>
      </c>
      <c r="H1226" s="69" t="s">
        <v>754</v>
      </c>
    </row>
    <row r="1227" spans="1:8">
      <c r="A1227" s="92" t="s">
        <v>24</v>
      </c>
      <c r="B1227" s="15" t="s">
        <v>110</v>
      </c>
      <c r="C1227" s="15" t="s">
        <v>274</v>
      </c>
      <c r="D1227" s="14"/>
      <c r="E1227" s="7">
        <f>+D1226</f>
        <v>111373.65</v>
      </c>
      <c r="F1227" s="86"/>
      <c r="G1227" s="5" t="s">
        <v>112</v>
      </c>
    </row>
    <row r="1228" spans="1:8">
      <c r="A1228" s="105"/>
      <c r="C1228" s="6" t="s">
        <v>741</v>
      </c>
      <c r="D1228" s="12"/>
      <c r="E1228" s="12"/>
      <c r="F1228" s="86"/>
      <c r="G1228" s="12"/>
      <c r="H1228" s="6"/>
    </row>
    <row r="1229" spans="1:8">
      <c r="B1229" s="31"/>
      <c r="C1229" s="36"/>
      <c r="D1229" s="7"/>
      <c r="E1229" s="7"/>
      <c r="F1229" s="39"/>
    </row>
    <row r="1230" spans="1:8">
      <c r="A1230" s="105">
        <v>42817</v>
      </c>
      <c r="B1230" t="s">
        <v>110</v>
      </c>
      <c r="C1230" s="62" t="s">
        <v>274</v>
      </c>
      <c r="D1230" s="7">
        <v>2028.86</v>
      </c>
      <c r="E1230" s="14"/>
      <c r="F1230" s="39" t="s">
        <v>82</v>
      </c>
      <c r="G1230" s="5" t="s">
        <v>112</v>
      </c>
      <c r="H1230" s="69" t="s">
        <v>757</v>
      </c>
    </row>
    <row r="1231" spans="1:8">
      <c r="A1231" s="105" t="s">
        <v>24</v>
      </c>
      <c r="B1231" s="15" t="s">
        <v>688</v>
      </c>
      <c r="C1231" s="110" t="s">
        <v>689</v>
      </c>
      <c r="D1231" s="7"/>
      <c r="E1231" s="7">
        <f>+D1230</f>
        <v>2028.86</v>
      </c>
      <c r="G1231" s="5" t="s">
        <v>112</v>
      </c>
    </row>
    <row r="1232" spans="1:8">
      <c r="A1232" s="105"/>
      <c r="C1232" s="6" t="s">
        <v>755</v>
      </c>
      <c r="D1232" s="12"/>
      <c r="E1232" s="12"/>
      <c r="F1232" s="82"/>
      <c r="G1232" s="12"/>
      <c r="H1232" s="6"/>
    </row>
    <row r="1233" spans="1:8">
      <c r="A1233" s="105"/>
      <c r="C1233" s="6"/>
      <c r="D1233" s="12"/>
      <c r="E1233" s="12"/>
      <c r="F1233" s="82"/>
      <c r="G1233" s="12"/>
      <c r="H1233" s="6"/>
    </row>
    <row r="1234" spans="1:8">
      <c r="A1234" s="105">
        <v>42817</v>
      </c>
      <c r="B1234" t="s">
        <v>110</v>
      </c>
      <c r="C1234" s="62" t="s">
        <v>274</v>
      </c>
      <c r="D1234" s="7">
        <v>176.25</v>
      </c>
      <c r="E1234" s="14"/>
      <c r="F1234" s="39" t="s">
        <v>82</v>
      </c>
      <c r="G1234" s="5" t="s">
        <v>112</v>
      </c>
      <c r="H1234" s="69" t="s">
        <v>758</v>
      </c>
    </row>
    <row r="1235" spans="1:8">
      <c r="A1235" s="105" t="s">
        <v>24</v>
      </c>
      <c r="B1235" s="15" t="s">
        <v>495</v>
      </c>
      <c r="C1235" s="110" t="s">
        <v>496</v>
      </c>
      <c r="D1235" s="7"/>
      <c r="E1235" s="7">
        <f>+D1234</f>
        <v>176.25</v>
      </c>
      <c r="G1235" s="5" t="s">
        <v>112</v>
      </c>
    </row>
    <row r="1236" spans="1:8">
      <c r="A1236" s="105"/>
      <c r="C1236" s="6" t="s">
        <v>756</v>
      </c>
      <c r="D1236" s="12"/>
      <c r="E1236" s="12"/>
      <c r="F1236" s="82"/>
      <c r="G1236" s="12"/>
      <c r="H1236" s="6"/>
    </row>
    <row r="1237" spans="1:8">
      <c r="A1237" s="105"/>
      <c r="C1237" s="6"/>
      <c r="D1237" s="12"/>
      <c r="E1237" s="12"/>
      <c r="F1237" s="82"/>
      <c r="G1237" s="12"/>
      <c r="H1237" s="6"/>
    </row>
    <row r="1238" spans="1:8" ht="14">
      <c r="B1238" s="31"/>
      <c r="C1238" s="29" t="s">
        <v>762</v>
      </c>
      <c r="D1238" s="7"/>
      <c r="E1238" s="7"/>
      <c r="F1238" s="39"/>
    </row>
    <row r="1239" spans="1:8">
      <c r="A1239" s="105">
        <v>42674</v>
      </c>
      <c r="B1239" t="s">
        <v>379</v>
      </c>
      <c r="C1239" s="3" t="s">
        <v>759</v>
      </c>
      <c r="D1239" s="12">
        <v>5894.19</v>
      </c>
      <c r="E1239" s="12"/>
      <c r="F1239" s="86" t="s">
        <v>761</v>
      </c>
      <c r="G1239" s="5" t="s">
        <v>112</v>
      </c>
      <c r="H1239" s="6" t="s">
        <v>763</v>
      </c>
    </row>
    <row r="1240" spans="1:8">
      <c r="A1240" s="105"/>
      <c r="B1240" t="s">
        <v>379</v>
      </c>
      <c r="C1240" s="3" t="s">
        <v>759</v>
      </c>
      <c r="D1240" s="12">
        <v>398.82</v>
      </c>
      <c r="E1240" s="12"/>
      <c r="F1240" s="86"/>
      <c r="G1240" s="5" t="s">
        <v>112</v>
      </c>
      <c r="H1240" s="6"/>
    </row>
    <row r="1241" spans="1:8">
      <c r="A1241" s="105"/>
      <c r="B1241" s="15" t="s">
        <v>305</v>
      </c>
      <c r="C1241" s="110" t="s">
        <v>760</v>
      </c>
      <c r="D1241" s="7"/>
      <c r="E1241" s="7">
        <f>+D1239</f>
        <v>5894.19</v>
      </c>
      <c r="G1241" s="5" t="s">
        <v>112</v>
      </c>
      <c r="H1241" s="6"/>
    </row>
    <row r="1242" spans="1:8">
      <c r="A1242" s="105"/>
      <c r="B1242" s="15" t="s">
        <v>305</v>
      </c>
      <c r="C1242" s="110" t="s">
        <v>760</v>
      </c>
      <c r="D1242" s="7"/>
      <c r="E1242" s="7">
        <f>+D1240</f>
        <v>398.82</v>
      </c>
      <c r="F1242" s="86">
        <f>SUM(D1239:D1240)</f>
        <v>6293.0099999999993</v>
      </c>
      <c r="G1242" s="5" t="s">
        <v>112</v>
      </c>
      <c r="H1242" s="6"/>
    </row>
    <row r="1243" spans="1:8">
      <c r="A1243" s="105"/>
      <c r="C1243" s="6" t="s">
        <v>764</v>
      </c>
      <c r="D1243" s="12"/>
      <c r="E1243" s="12"/>
      <c r="F1243" s="86"/>
      <c r="G1243" s="12"/>
      <c r="H1243" s="6"/>
    </row>
    <row r="1244" spans="1:8">
      <c r="A1244" s="105"/>
      <c r="C1244" s="6"/>
      <c r="D1244" s="12"/>
      <c r="E1244" s="12"/>
      <c r="F1244" s="86"/>
      <c r="G1244" s="12"/>
      <c r="H1244" s="6"/>
    </row>
    <row r="1245" spans="1:8" ht="14">
      <c r="A1245" s="105"/>
      <c r="C1245" s="29" t="s">
        <v>765</v>
      </c>
      <c r="D1245" s="12"/>
      <c r="E1245" s="12"/>
      <c r="F1245" s="86"/>
      <c r="G1245" s="12"/>
      <c r="H1245" s="6"/>
    </row>
    <row r="1246" spans="1:8">
      <c r="A1246" s="105">
        <v>42809</v>
      </c>
      <c r="B1246" t="s">
        <v>471</v>
      </c>
      <c r="C1246" s="3" t="s">
        <v>766</v>
      </c>
      <c r="D1246" s="12">
        <v>47.23</v>
      </c>
      <c r="E1246" s="12"/>
      <c r="F1246" s="86" t="s">
        <v>83</v>
      </c>
      <c r="G1246" s="5" t="s">
        <v>112</v>
      </c>
      <c r="H1246" s="6" t="s">
        <v>770</v>
      </c>
    </row>
    <row r="1247" spans="1:8">
      <c r="A1247" s="105"/>
      <c r="B1247" s="15" t="s">
        <v>767</v>
      </c>
      <c r="C1247" s="110" t="s">
        <v>768</v>
      </c>
      <c r="D1247" s="7"/>
      <c r="E1247" s="7">
        <f>+D1246</f>
        <v>47.23</v>
      </c>
      <c r="F1247" s="86"/>
      <c r="G1247" s="5" t="s">
        <v>112</v>
      </c>
      <c r="H1247" s="6"/>
    </row>
    <row r="1248" spans="1:8">
      <c r="A1248" s="105"/>
      <c r="C1248" s="6" t="s">
        <v>769</v>
      </c>
      <c r="D1248" s="12"/>
      <c r="E1248" s="12"/>
      <c r="F1248" s="86"/>
      <c r="G1248" s="12"/>
      <c r="H1248" s="6"/>
    </row>
    <row r="1249" spans="1:9" s="24" customFormat="1" ht="14" customHeight="1">
      <c r="A1249" s="92"/>
      <c r="B1249" s="15"/>
      <c r="C1249" s="6"/>
      <c r="D1249" s="14"/>
      <c r="E1249" s="14"/>
      <c r="F1249" s="46"/>
      <c r="G1249" s="29"/>
      <c r="H1249" s="6"/>
      <c r="I1249"/>
    </row>
    <row r="1250" spans="1:9" s="24" customFormat="1" ht="14" customHeight="1">
      <c r="A1250" s="92"/>
      <c r="B1250"/>
      <c r="C1250" s="5" t="s">
        <v>493</v>
      </c>
      <c r="D1250" s="7"/>
      <c r="E1250" s="7"/>
      <c r="F1250" s="82"/>
      <c r="G1250" s="12"/>
      <c r="H1250" s="6"/>
      <c r="I1250"/>
    </row>
    <row r="1251" spans="1:9">
      <c r="A1251" s="92">
        <v>42816</v>
      </c>
      <c r="B1251" s="9" t="s">
        <v>611</v>
      </c>
      <c r="C1251" s="9" t="s">
        <v>719</v>
      </c>
      <c r="D1251" s="7">
        <v>8085.79</v>
      </c>
      <c r="E1251" s="7"/>
      <c r="F1251" s="86" t="s">
        <v>341</v>
      </c>
      <c r="G1251" s="5" t="s">
        <v>112</v>
      </c>
      <c r="H1251" s="69" t="s">
        <v>774</v>
      </c>
    </row>
    <row r="1252" spans="1:9">
      <c r="A1252" s="92" t="s">
        <v>24</v>
      </c>
      <c r="B1252" s="11" t="s">
        <v>606</v>
      </c>
      <c r="C1252" s="11" t="s">
        <v>680</v>
      </c>
      <c r="D1252" s="7"/>
      <c r="E1252" s="7">
        <f>+D1251</f>
        <v>8085.79</v>
      </c>
      <c r="G1252" s="5" t="s">
        <v>112</v>
      </c>
      <c r="H1252" s="6" t="s">
        <v>24</v>
      </c>
    </row>
    <row r="1253" spans="1:9">
      <c r="A1253" s="105"/>
      <c r="C1253" s="6" t="s">
        <v>772</v>
      </c>
      <c r="D1253" s="7"/>
      <c r="E1253" s="7"/>
      <c r="F1253" s="86"/>
      <c r="G1253" s="12"/>
      <c r="H1253" s="6"/>
    </row>
    <row r="1254" spans="1:9" ht="14">
      <c r="B1254" s="15"/>
      <c r="C1254" s="6"/>
      <c r="D1254" s="14"/>
      <c r="E1254" s="14"/>
      <c r="G1254" s="29"/>
      <c r="H1254" s="6"/>
    </row>
    <row r="1255" spans="1:9">
      <c r="C1255" s="5" t="s">
        <v>494</v>
      </c>
      <c r="D1255" s="7"/>
      <c r="E1255" s="7"/>
    </row>
    <row r="1256" spans="1:9">
      <c r="A1256" s="105">
        <v>42816</v>
      </c>
      <c r="B1256" s="3" t="s">
        <v>611</v>
      </c>
      <c r="C1256" s="3" t="s">
        <v>719</v>
      </c>
      <c r="D1256" s="7">
        <v>800</v>
      </c>
      <c r="E1256" s="7"/>
      <c r="H1256" s="69" t="s">
        <v>24</v>
      </c>
    </row>
    <row r="1257" spans="1:9">
      <c r="A1257" s="92" t="s">
        <v>24</v>
      </c>
      <c r="B1257" s="11" t="s">
        <v>606</v>
      </c>
      <c r="C1257" s="11" t="s">
        <v>680</v>
      </c>
      <c r="D1257" s="7"/>
      <c r="E1257" s="7">
        <f>+D1256</f>
        <v>800</v>
      </c>
      <c r="F1257" s="86" t="s">
        <v>340</v>
      </c>
      <c r="G1257" s="5" t="s">
        <v>112</v>
      </c>
      <c r="H1257" s="69" t="s">
        <v>775</v>
      </c>
    </row>
    <row r="1258" spans="1:9">
      <c r="A1258" s="105"/>
      <c r="C1258" s="6" t="s">
        <v>773</v>
      </c>
      <c r="D1258" s="7"/>
      <c r="E1258" s="7"/>
      <c r="F1258" s="86"/>
      <c r="G1258" s="5" t="s">
        <v>112</v>
      </c>
      <c r="H1258" s="6" t="s">
        <v>24</v>
      </c>
    </row>
    <row r="1259" spans="1:9">
      <c r="A1259" s="105"/>
      <c r="C1259" s="6"/>
      <c r="D1259" s="7"/>
      <c r="E1259" s="7"/>
      <c r="F1259" s="86"/>
      <c r="H1259" s="6"/>
    </row>
    <row r="1260" spans="1:9">
      <c r="A1260" s="105"/>
      <c r="D1260" s="12"/>
      <c r="E1260" s="12"/>
      <c r="F1260" s="86"/>
      <c r="G1260" s="12"/>
      <c r="H1260" s="6"/>
    </row>
    <row r="1261" spans="1:9" ht="15.5">
      <c r="B1261" s="15"/>
      <c r="C1261" s="13" t="s">
        <v>778</v>
      </c>
      <c r="D1261" s="14"/>
      <c r="E1261" s="14"/>
    </row>
    <row r="1262" spans="1:9">
      <c r="A1262" s="105">
        <v>42733</v>
      </c>
      <c r="B1262" t="s">
        <v>606</v>
      </c>
      <c r="C1262" s="90" t="s">
        <v>680</v>
      </c>
      <c r="D1262" s="7">
        <v>992.13</v>
      </c>
      <c r="E1262" s="7"/>
      <c r="F1262" s="82" t="s">
        <v>779</v>
      </c>
      <c r="G1262" s="5" t="s">
        <v>112</v>
      </c>
      <c r="H1262" s="69" t="s">
        <v>782</v>
      </c>
    </row>
    <row r="1263" spans="1:9">
      <c r="B1263" s="15" t="s">
        <v>87</v>
      </c>
      <c r="C1263" s="91" t="s">
        <v>275</v>
      </c>
      <c r="D1263" s="7"/>
      <c r="E1263" s="7">
        <f>+D1262</f>
        <v>992.13</v>
      </c>
      <c r="F1263" s="86" t="s">
        <v>780</v>
      </c>
      <c r="G1263" s="5" t="s">
        <v>112</v>
      </c>
      <c r="H1263" s="6" t="s">
        <v>24</v>
      </c>
    </row>
    <row r="1264" spans="1:9">
      <c r="C1264" s="6" t="s">
        <v>781</v>
      </c>
      <c r="D1264" s="12"/>
      <c r="E1264" s="12"/>
      <c r="F1264" s="82"/>
      <c r="G1264" s="12"/>
      <c r="H1264" s="6"/>
    </row>
    <row r="1265" spans="1:9">
      <c r="C1265" s="6"/>
      <c r="D1265" s="12"/>
      <c r="E1265" s="12"/>
      <c r="F1265" s="82"/>
      <c r="G1265" s="12"/>
      <c r="H1265" s="6"/>
    </row>
    <row r="1266" spans="1:9" s="24" customFormat="1" ht="14" customHeight="1">
      <c r="A1266" s="105"/>
      <c r="B1266"/>
      <c r="C1266" s="6"/>
      <c r="D1266" s="12"/>
      <c r="E1266" s="12"/>
      <c r="F1266" s="86"/>
      <c r="G1266" s="12"/>
      <c r="H1266" s="6"/>
      <c r="I1266"/>
    </row>
    <row r="1267" spans="1:9" s="24" customFormat="1" ht="14" customHeight="1">
      <c r="A1267" s="92"/>
      <c r="B1267"/>
      <c r="C1267" s="5" t="s">
        <v>784</v>
      </c>
      <c r="D1267" s="74"/>
      <c r="E1267" s="74"/>
      <c r="F1267" s="46"/>
      <c r="G1267" s="5"/>
      <c r="H1267" s="69" t="s">
        <v>24</v>
      </c>
      <c r="I1267"/>
    </row>
    <row r="1268" spans="1:9" s="24" customFormat="1" ht="14" customHeight="1">
      <c r="A1268" s="105">
        <v>42832</v>
      </c>
      <c r="B1268" s="17" t="s">
        <v>785</v>
      </c>
      <c r="C1268" s="111" t="s">
        <v>786</v>
      </c>
      <c r="D1268" s="7">
        <v>11.25</v>
      </c>
      <c r="E1268" s="7" t="s">
        <v>24</v>
      </c>
      <c r="F1268" s="46" t="s">
        <v>783</v>
      </c>
      <c r="G1268" s="5"/>
      <c r="H1268" s="69"/>
      <c r="I1268"/>
    </row>
    <row r="1269" spans="1:9" s="24" customFormat="1" ht="14" customHeight="1">
      <c r="A1269" s="105"/>
      <c r="B1269" s="15" t="s">
        <v>110</v>
      </c>
      <c r="C1269" s="110" t="s">
        <v>274</v>
      </c>
      <c r="D1269" s="7" t="s">
        <v>24</v>
      </c>
      <c r="E1269" s="14">
        <f>+D1268</f>
        <v>11.25</v>
      </c>
      <c r="F1269" s="39" t="s">
        <v>82</v>
      </c>
      <c r="G1269" s="5" t="s">
        <v>112</v>
      </c>
      <c r="H1269" s="69" t="s">
        <v>788</v>
      </c>
      <c r="I1269"/>
    </row>
    <row r="1270" spans="1:9" s="24" customFormat="1" ht="14" customHeight="1">
      <c r="A1270" s="105"/>
      <c r="B1270"/>
      <c r="C1270" s="6" t="s">
        <v>787</v>
      </c>
      <c r="D1270" s="12"/>
      <c r="E1270" s="12"/>
      <c r="F1270" s="82"/>
      <c r="G1270" s="12"/>
      <c r="H1270" s="6"/>
      <c r="I1270"/>
    </row>
    <row r="1271" spans="1:9" s="24" customFormat="1" ht="14" customHeight="1">
      <c r="A1271" s="92"/>
      <c r="B1271"/>
      <c r="C1271" s="6"/>
      <c r="D1271" s="12"/>
      <c r="E1271" s="12"/>
      <c r="F1271" s="86"/>
      <c r="G1271" s="12"/>
      <c r="H1271" s="6"/>
      <c r="I1271"/>
    </row>
    <row r="1272" spans="1:9" s="24" customFormat="1" ht="14" customHeight="1">
      <c r="A1272" s="105"/>
      <c r="B1272"/>
      <c r="C1272" s="5" t="s">
        <v>497</v>
      </c>
      <c r="D1272" s="12"/>
      <c r="E1272" s="12"/>
      <c r="F1272" s="86"/>
      <c r="G1272" s="12"/>
      <c r="H1272" s="6"/>
      <c r="I1272"/>
    </row>
    <row r="1273" spans="1:9" s="24" customFormat="1" ht="14" customHeight="1">
      <c r="A1273" s="105">
        <v>42838</v>
      </c>
      <c r="B1273" t="s">
        <v>110</v>
      </c>
      <c r="C1273" s="62" t="s">
        <v>274</v>
      </c>
      <c r="D1273" s="7">
        <v>65</v>
      </c>
      <c r="E1273" s="14"/>
      <c r="F1273" s="39" t="s">
        <v>82</v>
      </c>
      <c r="G1273" s="5" t="s">
        <v>112</v>
      </c>
      <c r="H1273" s="69" t="s">
        <v>792</v>
      </c>
      <c r="I1273"/>
    </row>
    <row r="1274" spans="1:9" s="24" customFormat="1" ht="14" customHeight="1">
      <c r="A1274" s="105" t="s">
        <v>24</v>
      </c>
      <c r="B1274" s="15" t="s">
        <v>495</v>
      </c>
      <c r="C1274" s="110" t="s">
        <v>496</v>
      </c>
      <c r="D1274" s="7"/>
      <c r="E1274" s="7">
        <f>+D1273</f>
        <v>65</v>
      </c>
      <c r="F1274" s="46"/>
      <c r="G1274" s="5" t="s">
        <v>112</v>
      </c>
      <c r="H1274" s="69"/>
      <c r="I1274"/>
    </row>
    <row r="1275" spans="1:9" s="24" customFormat="1" ht="14" customHeight="1">
      <c r="A1275" s="105"/>
      <c r="B1275"/>
      <c r="C1275" s="6" t="s">
        <v>789</v>
      </c>
      <c r="D1275" s="12"/>
      <c r="E1275" s="12"/>
      <c r="F1275" s="82"/>
      <c r="G1275" s="12"/>
      <c r="H1275" s="6"/>
      <c r="I1275"/>
    </row>
    <row r="1276" spans="1:9" s="24" customFormat="1" ht="10.25" customHeight="1">
      <c r="A1276" s="105"/>
      <c r="B1276"/>
      <c r="C1276" s="6"/>
      <c r="D1276" s="7"/>
      <c r="E1276" s="7"/>
      <c r="F1276" s="86"/>
      <c r="G1276" s="12"/>
      <c r="H1276" s="6"/>
      <c r="I1276"/>
    </row>
    <row r="1277" spans="1:9" s="24" customFormat="1" ht="14" customHeight="1">
      <c r="A1277" s="105">
        <v>42838</v>
      </c>
      <c r="B1277" t="s">
        <v>110</v>
      </c>
      <c r="C1277" s="62" t="s">
        <v>274</v>
      </c>
      <c r="D1277" s="7">
        <v>3287.11</v>
      </c>
      <c r="E1277" s="14"/>
      <c r="F1277" s="39" t="s">
        <v>82</v>
      </c>
      <c r="G1277" s="5" t="s">
        <v>112</v>
      </c>
      <c r="H1277" s="69" t="s">
        <v>793</v>
      </c>
      <c r="I1277"/>
    </row>
    <row r="1278" spans="1:9" s="24" customFormat="1" ht="14" customHeight="1">
      <c r="A1278" s="105" t="s">
        <v>24</v>
      </c>
      <c r="B1278" s="15" t="s">
        <v>688</v>
      </c>
      <c r="C1278" s="110" t="s">
        <v>689</v>
      </c>
      <c r="D1278" s="7"/>
      <c r="E1278" s="7">
        <f>+D1277</f>
        <v>3287.11</v>
      </c>
      <c r="F1278" s="46"/>
      <c r="G1278" s="5" t="s">
        <v>112</v>
      </c>
      <c r="H1278" s="69"/>
      <c r="I1278"/>
    </row>
    <row r="1279" spans="1:9" s="24" customFormat="1" ht="14" customHeight="1">
      <c r="A1279" s="105"/>
      <c r="B1279"/>
      <c r="C1279" s="6" t="s">
        <v>790</v>
      </c>
      <c r="D1279" s="12"/>
      <c r="E1279" s="12"/>
      <c r="F1279" s="82"/>
      <c r="G1279" s="12"/>
      <c r="H1279" s="6"/>
      <c r="I1279"/>
    </row>
    <row r="1280" spans="1:9" s="24" customFormat="1" ht="14" customHeight="1">
      <c r="A1280" s="105"/>
      <c r="B1280"/>
      <c r="C1280" s="6"/>
      <c r="D1280" s="12"/>
      <c r="E1280" s="12"/>
      <c r="F1280" s="82"/>
      <c r="G1280" s="12"/>
      <c r="H1280" s="6"/>
      <c r="I1280"/>
    </row>
    <row r="1281" spans="1:9" s="24" customFormat="1" ht="12" customHeight="1">
      <c r="A1281" s="92"/>
      <c r="B1281"/>
      <c r="C1281" s="5" t="s">
        <v>493</v>
      </c>
      <c r="D1281" s="7"/>
      <c r="E1281" s="7"/>
      <c r="F1281" s="82"/>
      <c r="G1281" s="12"/>
      <c r="H1281" s="6"/>
      <c r="I1281"/>
    </row>
    <row r="1282" spans="1:9">
      <c r="A1282" s="92">
        <v>42844</v>
      </c>
      <c r="B1282" s="9" t="s">
        <v>611</v>
      </c>
      <c r="C1282" s="9" t="s">
        <v>719</v>
      </c>
      <c r="D1282" s="7">
        <v>4142.07</v>
      </c>
      <c r="E1282" s="7"/>
      <c r="F1282" s="86" t="s">
        <v>341</v>
      </c>
      <c r="G1282" s="5" t="s">
        <v>112</v>
      </c>
      <c r="H1282" s="69" t="s">
        <v>796</v>
      </c>
    </row>
    <row r="1283" spans="1:9">
      <c r="A1283" s="92" t="s">
        <v>24</v>
      </c>
      <c r="B1283" s="11" t="s">
        <v>606</v>
      </c>
      <c r="C1283" s="11" t="s">
        <v>680</v>
      </c>
      <c r="D1283" s="7"/>
      <c r="E1283" s="7">
        <f>+D1282</f>
        <v>4142.07</v>
      </c>
      <c r="G1283" s="5" t="s">
        <v>112</v>
      </c>
    </row>
    <row r="1284" spans="1:9">
      <c r="A1284" s="105"/>
      <c r="C1284" s="6" t="s">
        <v>794</v>
      </c>
      <c r="D1284" s="7"/>
      <c r="E1284" s="7"/>
      <c r="F1284" s="86"/>
      <c r="G1284" s="12"/>
      <c r="H1284" s="6"/>
    </row>
    <row r="1285" spans="1:9">
      <c r="C1285" s="6"/>
      <c r="D1285" s="12"/>
      <c r="E1285" s="12"/>
      <c r="F1285" s="86"/>
      <c r="G1285" s="12"/>
      <c r="H1285" s="6"/>
    </row>
    <row r="1286" spans="1:9" ht="15.5">
      <c r="C1286" s="13" t="s">
        <v>11</v>
      </c>
      <c r="D1286" s="14"/>
      <c r="E1286" s="14"/>
    </row>
    <row r="1287" spans="1:9" ht="16.5" customHeight="1">
      <c r="A1287" s="92">
        <v>42850</v>
      </c>
      <c r="B1287" s="17" t="s">
        <v>8</v>
      </c>
      <c r="C1287" s="9" t="s">
        <v>609</v>
      </c>
      <c r="D1287" s="14">
        <v>1177.52</v>
      </c>
      <c r="E1287" s="14"/>
      <c r="F1287" s="46" t="s">
        <v>209</v>
      </c>
      <c r="G1287" s="5" t="s">
        <v>112</v>
      </c>
      <c r="H1287" s="69" t="s">
        <v>797</v>
      </c>
    </row>
    <row r="1288" spans="1:9">
      <c r="B1288" s="15" t="s">
        <v>7</v>
      </c>
      <c r="C1288" t="s">
        <v>116</v>
      </c>
      <c r="D1288" s="14"/>
      <c r="E1288" s="14">
        <f>SUM(D1287:D1287)</f>
        <v>1177.52</v>
      </c>
      <c r="G1288" s="5" t="s">
        <v>112</v>
      </c>
    </row>
    <row r="1289" spans="1:9">
      <c r="B1289" s="15"/>
      <c r="C1289" s="6" t="s">
        <v>795</v>
      </c>
      <c r="D1289" s="14"/>
      <c r="E1289" s="14"/>
    </row>
    <row r="1290" spans="1:9">
      <c r="C1290" s="6"/>
      <c r="D1290" s="12"/>
      <c r="E1290" s="12"/>
      <c r="F1290" s="86"/>
      <c r="G1290" s="12"/>
      <c r="H1290" s="6"/>
    </row>
    <row r="1291" spans="1:9">
      <c r="A1291" s="105"/>
      <c r="C1291" s="5" t="s">
        <v>771</v>
      </c>
      <c r="D1291" s="12"/>
      <c r="E1291" s="12"/>
      <c r="F1291" s="86"/>
      <c r="G1291" s="12"/>
      <c r="H1291" s="6"/>
    </row>
    <row r="1292" spans="1:9" ht="14">
      <c r="A1292" s="92">
        <v>42849</v>
      </c>
      <c r="B1292" s="9" t="s">
        <v>478</v>
      </c>
      <c r="C1292" s="9" t="s">
        <v>798</v>
      </c>
      <c r="D1292" s="14">
        <v>22332</v>
      </c>
      <c r="E1292" s="14"/>
      <c r="F1292" s="46" t="s">
        <v>74</v>
      </c>
      <c r="G1292" s="29" t="s">
        <v>112</v>
      </c>
      <c r="H1292" s="6" t="s">
        <v>51</v>
      </c>
    </row>
    <row r="1293" spans="1:9" ht="14">
      <c r="B1293" s="15" t="s">
        <v>181</v>
      </c>
      <c r="C1293" t="s">
        <v>62</v>
      </c>
      <c r="D1293" s="14"/>
      <c r="E1293" s="14">
        <f>+D1292</f>
        <v>22332</v>
      </c>
      <c r="F1293" s="115" t="s">
        <v>214</v>
      </c>
      <c r="G1293" s="29" t="s">
        <v>112</v>
      </c>
      <c r="H1293" s="6">
        <v>12644</v>
      </c>
    </row>
    <row r="1294" spans="1:9" ht="14">
      <c r="B1294" s="15"/>
      <c r="C1294" s="6" t="s">
        <v>799</v>
      </c>
      <c r="D1294" s="14"/>
      <c r="E1294" s="14"/>
      <c r="G1294" s="29"/>
      <c r="H1294" s="6"/>
    </row>
    <row r="1295" spans="1:9" ht="14">
      <c r="B1295" s="15"/>
      <c r="C1295" s="6"/>
      <c r="D1295" s="14"/>
      <c r="E1295" s="14"/>
      <c r="G1295" s="29"/>
      <c r="H1295" s="6"/>
    </row>
    <row r="1296" spans="1:9" ht="18">
      <c r="A1296" s="25"/>
      <c r="C1296" s="1" t="s">
        <v>801</v>
      </c>
      <c r="D1296" s="14"/>
      <c r="E1296" s="14"/>
      <c r="F1296" s="39"/>
      <c r="G1296" s="29"/>
      <c r="H1296" s="63"/>
    </row>
    <row r="1297" spans="1:9">
      <c r="A1297" s="25">
        <v>42851</v>
      </c>
      <c r="B1297" t="s">
        <v>185</v>
      </c>
      <c r="C1297" s="9" t="s">
        <v>53</v>
      </c>
      <c r="D1297" s="14">
        <v>9374.36</v>
      </c>
      <c r="E1297" s="14"/>
      <c r="F1297" s="39" t="s">
        <v>170</v>
      </c>
      <c r="G1297" s="5" t="s">
        <v>112</v>
      </c>
      <c r="H1297" s="69" t="s">
        <v>803</v>
      </c>
    </row>
    <row r="1298" spans="1:9" s="24" customFormat="1" ht="12" customHeight="1">
      <c r="A1298" s="25"/>
      <c r="B1298" s="15" t="s">
        <v>606</v>
      </c>
      <c r="C1298" t="s">
        <v>717</v>
      </c>
      <c r="D1298" s="14"/>
      <c r="E1298" s="14">
        <f>+D1297</f>
        <v>9374.36</v>
      </c>
      <c r="F1298" s="39" t="s">
        <v>800</v>
      </c>
      <c r="G1298" s="5" t="s">
        <v>112</v>
      </c>
      <c r="H1298" s="69"/>
      <c r="I1298"/>
    </row>
    <row r="1299" spans="1:9" s="24" customFormat="1" ht="14" customHeight="1">
      <c r="A1299" s="25"/>
      <c r="B1299" t="s">
        <v>88</v>
      </c>
      <c r="C1299" s="9" t="s">
        <v>89</v>
      </c>
      <c r="D1299" s="14">
        <f>+D1297</f>
        <v>9374.36</v>
      </c>
      <c r="E1299" s="14"/>
      <c r="F1299" s="46"/>
      <c r="G1299" s="5" t="s">
        <v>112</v>
      </c>
      <c r="H1299" s="69"/>
      <c r="I1299"/>
    </row>
    <row r="1300" spans="1:9" s="24" customFormat="1" ht="14" customHeight="1">
      <c r="A1300" s="25"/>
      <c r="B1300" s="15" t="s">
        <v>90</v>
      </c>
      <c r="C1300" t="s">
        <v>91</v>
      </c>
      <c r="D1300" s="14"/>
      <c r="E1300" s="14">
        <f>+D1299</f>
        <v>9374.36</v>
      </c>
      <c r="F1300" s="39"/>
      <c r="G1300" s="5" t="s">
        <v>112</v>
      </c>
      <c r="H1300" s="6"/>
      <c r="I1300"/>
    </row>
    <row r="1301" spans="1:9" s="24" customFormat="1" ht="14" customHeight="1">
      <c r="A1301" s="25"/>
      <c r="B1301" s="15"/>
      <c r="C1301" s="8" t="s">
        <v>802</v>
      </c>
      <c r="D1301" s="14"/>
      <c r="E1301" s="14"/>
      <c r="F1301" s="39"/>
      <c r="G1301" s="29"/>
      <c r="H1301" s="63"/>
      <c r="I1301"/>
    </row>
    <row r="1302" spans="1:9" s="24" customFormat="1" ht="14" customHeight="1">
      <c r="A1302" s="92"/>
      <c r="B1302" s="15"/>
      <c r="C1302" s="6"/>
      <c r="D1302" s="14"/>
      <c r="E1302" s="14"/>
      <c r="F1302" s="46"/>
      <c r="G1302" s="29"/>
      <c r="H1302" s="6"/>
      <c r="I1302"/>
    </row>
    <row r="1303" spans="1:9" s="24" customFormat="1" ht="14" customHeight="1">
      <c r="A1303" s="92" t="s">
        <v>24</v>
      </c>
      <c r="B1303"/>
      <c r="C1303" s="5" t="s">
        <v>494</v>
      </c>
      <c r="D1303" s="7"/>
      <c r="E1303" s="7"/>
      <c r="F1303" s="82"/>
      <c r="G1303" s="12"/>
      <c r="H1303" s="6"/>
      <c r="I1303"/>
    </row>
    <row r="1304" spans="1:9" s="24" customFormat="1" ht="14" customHeight="1">
      <c r="A1304" s="92">
        <v>42844</v>
      </c>
      <c r="B1304" s="9" t="s">
        <v>611</v>
      </c>
      <c r="C1304" s="9" t="s">
        <v>719</v>
      </c>
      <c r="D1304" s="7">
        <v>1000</v>
      </c>
      <c r="E1304" s="7"/>
      <c r="F1304" s="86" t="s">
        <v>340</v>
      </c>
      <c r="G1304" s="5" t="s">
        <v>112</v>
      </c>
      <c r="H1304" s="69" t="s">
        <v>806</v>
      </c>
      <c r="I1304"/>
    </row>
    <row r="1305" spans="1:9" s="24" customFormat="1" ht="14" customHeight="1">
      <c r="A1305" s="92" t="s">
        <v>24</v>
      </c>
      <c r="B1305" s="11" t="s">
        <v>606</v>
      </c>
      <c r="C1305" s="11" t="s">
        <v>680</v>
      </c>
      <c r="D1305" s="7"/>
      <c r="E1305" s="7">
        <f>+D1304</f>
        <v>1000</v>
      </c>
      <c r="F1305" s="46"/>
      <c r="G1305" s="5" t="s">
        <v>112</v>
      </c>
      <c r="H1305" s="69"/>
      <c r="I1305"/>
    </row>
    <row r="1306" spans="1:9" s="24" customFormat="1" ht="14" customHeight="1">
      <c r="A1306" s="105"/>
      <c r="B1306"/>
      <c r="C1306" s="6" t="s">
        <v>804</v>
      </c>
      <c r="D1306" s="7"/>
      <c r="E1306" s="7"/>
      <c r="F1306" s="86"/>
      <c r="G1306" s="12"/>
      <c r="H1306" s="6"/>
      <c r="I1306"/>
    </row>
    <row r="1307" spans="1:9" s="24" customFormat="1" ht="14" customHeight="1">
      <c r="A1307" s="105"/>
      <c r="B1307"/>
      <c r="C1307" s="6"/>
      <c r="D1307" s="7"/>
      <c r="E1307" s="7"/>
      <c r="F1307" s="86"/>
      <c r="G1307" s="12"/>
      <c r="H1307" s="6"/>
      <c r="I1307"/>
    </row>
    <row r="1308" spans="1:9" s="24" customFormat="1" ht="14" customHeight="1">
      <c r="A1308" s="92"/>
      <c r="B1308"/>
      <c r="C1308" s="5" t="s">
        <v>497</v>
      </c>
      <c r="D1308" s="12"/>
      <c r="E1308" s="12"/>
      <c r="F1308" s="82"/>
      <c r="G1308" s="12"/>
      <c r="H1308" s="6"/>
      <c r="I1308"/>
    </row>
    <row r="1309" spans="1:9" s="24" customFormat="1" ht="14" customHeight="1">
      <c r="A1309" s="105">
        <v>42852</v>
      </c>
      <c r="B1309" t="s">
        <v>110</v>
      </c>
      <c r="C1309" s="62" t="s">
        <v>274</v>
      </c>
      <c r="D1309" s="7">
        <v>1287.3900000000001</v>
      </c>
      <c r="E1309" s="14"/>
      <c r="F1309" s="39" t="s">
        <v>82</v>
      </c>
      <c r="G1309" s="5" t="s">
        <v>112</v>
      </c>
      <c r="H1309" s="69" t="s">
        <v>807</v>
      </c>
      <c r="I1309"/>
    </row>
    <row r="1310" spans="1:9" s="24" customFormat="1" ht="14" customHeight="1">
      <c r="A1310" s="105" t="s">
        <v>24</v>
      </c>
      <c r="B1310" s="15" t="s">
        <v>688</v>
      </c>
      <c r="C1310" s="110" t="s">
        <v>689</v>
      </c>
      <c r="D1310" s="7"/>
      <c r="E1310" s="7">
        <f>+D1309</f>
        <v>1287.3900000000001</v>
      </c>
      <c r="F1310" s="46"/>
      <c r="G1310" s="5" t="s">
        <v>112</v>
      </c>
      <c r="H1310" s="69"/>
      <c r="I1310"/>
    </row>
    <row r="1311" spans="1:9" s="24" customFormat="1" ht="14" customHeight="1">
      <c r="A1311" s="105"/>
      <c r="B1311"/>
      <c r="C1311" s="6" t="s">
        <v>805</v>
      </c>
      <c r="D1311" s="12"/>
      <c r="E1311" s="12"/>
      <c r="F1311" s="82"/>
      <c r="G1311" s="12"/>
      <c r="H1311" s="6"/>
      <c r="I1311"/>
    </row>
    <row r="1312" spans="1:9" s="24" customFormat="1" ht="14" customHeight="1">
      <c r="A1312" s="105"/>
      <c r="B1312"/>
      <c r="C1312" s="6"/>
      <c r="D1312" s="12"/>
      <c r="E1312" s="12"/>
      <c r="F1312" s="82"/>
      <c r="G1312" s="12"/>
      <c r="H1312" s="6"/>
      <c r="I1312"/>
    </row>
    <row r="1313" spans="1:9" s="24" customFormat="1" ht="14" customHeight="1">
      <c r="A1313" s="56"/>
      <c r="B1313" s="15"/>
      <c r="C1313" s="64" t="s">
        <v>696</v>
      </c>
      <c r="D1313" s="14"/>
      <c r="E1313" s="14"/>
      <c r="F1313" s="46"/>
      <c r="G1313" s="5"/>
      <c r="H1313" s="69"/>
      <c r="I1313"/>
    </row>
    <row r="1314" spans="1:9" s="24" customFormat="1" ht="14" customHeight="1">
      <c r="A1314" s="105">
        <v>42825</v>
      </c>
      <c r="B1314" t="s">
        <v>698</v>
      </c>
      <c r="C1314" t="s">
        <v>699</v>
      </c>
      <c r="D1314" s="12">
        <v>29960.11</v>
      </c>
      <c r="E1314" s="12"/>
      <c r="F1314" s="86" t="s">
        <v>810</v>
      </c>
      <c r="G1314" s="5" t="s">
        <v>112</v>
      </c>
      <c r="H1314" s="6" t="s">
        <v>813</v>
      </c>
      <c r="I1314"/>
    </row>
    <row r="1315" spans="1:9" s="24" customFormat="1" ht="14" customHeight="1">
      <c r="A1315" s="105" t="s">
        <v>24</v>
      </c>
      <c r="B1315" s="15" t="s">
        <v>284</v>
      </c>
      <c r="C1315" s="15" t="s">
        <v>697</v>
      </c>
      <c r="D1315" s="12"/>
      <c r="E1315" s="12">
        <f>+D1314</f>
        <v>29960.11</v>
      </c>
      <c r="F1315" s="86" t="s">
        <v>809</v>
      </c>
      <c r="G1315" s="5" t="s">
        <v>112</v>
      </c>
      <c r="H1315" s="6" t="s">
        <v>24</v>
      </c>
      <c r="I1315"/>
    </row>
    <row r="1316" spans="1:9" s="24" customFormat="1" ht="14" customHeight="1">
      <c r="A1316" s="105"/>
      <c r="B1316"/>
      <c r="C1316" s="8" t="s">
        <v>808</v>
      </c>
      <c r="D1316" s="12"/>
      <c r="E1316" s="12"/>
      <c r="F1316" s="86"/>
      <c r="G1316" s="5" t="s">
        <v>24</v>
      </c>
      <c r="H1316" s="6" t="s">
        <v>24</v>
      </c>
      <c r="I1316"/>
    </row>
    <row r="1317" spans="1:9" s="24" customFormat="1" ht="14" customHeight="1">
      <c r="A1317" s="105"/>
      <c r="B1317"/>
      <c r="C1317"/>
      <c r="D1317" s="12"/>
      <c r="E1317" s="12"/>
      <c r="F1317" s="86"/>
      <c r="G1317" s="5" t="s">
        <v>24</v>
      </c>
      <c r="H1317" s="6"/>
      <c r="I1317"/>
    </row>
    <row r="1318" spans="1:9" s="24" customFormat="1" ht="14" customHeight="1">
      <c r="A1318" s="105">
        <v>42825</v>
      </c>
      <c r="B1318" t="s">
        <v>284</v>
      </c>
      <c r="C1318" t="s">
        <v>285</v>
      </c>
      <c r="D1318" s="12">
        <v>23270.51</v>
      </c>
      <c r="E1318" s="12" t="s">
        <v>24</v>
      </c>
      <c r="F1318" s="86" t="s">
        <v>810</v>
      </c>
      <c r="G1318" s="5" t="s">
        <v>112</v>
      </c>
      <c r="H1318" s="6" t="s">
        <v>814</v>
      </c>
      <c r="I1318"/>
    </row>
    <row r="1319" spans="1:9" s="24" customFormat="1" ht="14" customHeight="1">
      <c r="A1319" s="105" t="s">
        <v>24</v>
      </c>
      <c r="B1319" s="15" t="s">
        <v>698</v>
      </c>
      <c r="C1319" s="15" t="s">
        <v>700</v>
      </c>
      <c r="D1319" s="12"/>
      <c r="E1319" s="12">
        <f>+D1318</f>
        <v>23270.51</v>
      </c>
      <c r="F1319" s="86" t="s">
        <v>811</v>
      </c>
      <c r="G1319" s="5" t="s">
        <v>112</v>
      </c>
      <c r="H1319" s="6" t="s">
        <v>24</v>
      </c>
      <c r="I1319"/>
    </row>
    <row r="1320" spans="1:9" s="24" customFormat="1" ht="14" customHeight="1">
      <c r="A1320" s="105"/>
      <c r="B1320"/>
      <c r="C1320" s="6" t="s">
        <v>812</v>
      </c>
      <c r="D1320"/>
      <c r="E1320"/>
      <c r="F1320" s="39"/>
      <c r="G1320"/>
      <c r="H1320" s="69"/>
      <c r="I1320"/>
    </row>
    <row r="1321" spans="1:9" s="24" customFormat="1" ht="14" customHeight="1">
      <c r="A1321" s="105"/>
      <c r="B1321"/>
      <c r="C1321" s="6"/>
      <c r="D1321" s="12"/>
      <c r="E1321" s="12"/>
      <c r="F1321" s="82"/>
      <c r="G1321" s="12"/>
      <c r="H1321" s="6"/>
      <c r="I1321"/>
    </row>
    <row r="1322" spans="1:9" s="24" customFormat="1" ht="14" customHeight="1">
      <c r="A1322" s="105"/>
      <c r="B1322"/>
      <c r="C1322" s="13" t="s">
        <v>818</v>
      </c>
      <c r="D1322" s="12"/>
      <c r="E1322" s="12"/>
      <c r="F1322" s="82"/>
      <c r="G1322" s="5" t="s">
        <v>24</v>
      </c>
      <c r="H1322" s="6"/>
      <c r="I1322"/>
    </row>
    <row r="1323" spans="1:9" s="24" customFormat="1" ht="14" customHeight="1">
      <c r="A1323" s="105">
        <v>42855</v>
      </c>
      <c r="B1323" s="3" t="s">
        <v>55</v>
      </c>
      <c r="C1323" s="62" t="s">
        <v>819</v>
      </c>
      <c r="D1323" s="7">
        <v>11.25</v>
      </c>
      <c r="E1323" s="7"/>
      <c r="F1323" s="82" t="s">
        <v>823</v>
      </c>
      <c r="G1323" s="5" t="s">
        <v>112</v>
      </c>
      <c r="H1323" s="69" t="s">
        <v>827</v>
      </c>
      <c r="I1323"/>
    </row>
    <row r="1324" spans="1:9" s="24" customFormat="1" ht="14" customHeight="1">
      <c r="A1324" s="105"/>
      <c r="B1324" s="11" t="s">
        <v>820</v>
      </c>
      <c r="C1324" s="110" t="s">
        <v>821</v>
      </c>
      <c r="D1324" s="7"/>
      <c r="E1324" s="7">
        <f>+D1323</f>
        <v>11.25</v>
      </c>
      <c r="F1324" s="46" t="s">
        <v>826</v>
      </c>
      <c r="G1324" s="5" t="s">
        <v>112</v>
      </c>
      <c r="H1324" s="69"/>
      <c r="I1324"/>
    </row>
    <row r="1325" spans="1:9" s="24" customFormat="1" ht="14" customHeight="1">
      <c r="A1325" s="105"/>
      <c r="B1325" s="9" t="s">
        <v>147</v>
      </c>
      <c r="C1325" s="111" t="s">
        <v>69</v>
      </c>
      <c r="D1325" s="7">
        <v>11.25</v>
      </c>
      <c r="E1325" s="7"/>
      <c r="F1325" s="46"/>
      <c r="G1325" s="5" t="s">
        <v>112</v>
      </c>
      <c r="H1325" s="69"/>
      <c r="I1325"/>
    </row>
    <row r="1326" spans="1:9" s="24" customFormat="1" ht="14" customHeight="1">
      <c r="A1326" s="105"/>
      <c r="B1326" s="11" t="s">
        <v>824</v>
      </c>
      <c r="C1326" s="110" t="s">
        <v>825</v>
      </c>
      <c r="D1326" s="7"/>
      <c r="E1326" s="7">
        <f>+D1325</f>
        <v>11.25</v>
      </c>
      <c r="F1326" s="46"/>
      <c r="G1326" s="5" t="s">
        <v>112</v>
      </c>
      <c r="H1326" s="69"/>
      <c r="I1326"/>
    </row>
    <row r="1327" spans="1:9" s="24" customFormat="1" ht="14" customHeight="1">
      <c r="A1327" s="105"/>
      <c r="B1327"/>
      <c r="C1327" s="6" t="s">
        <v>822</v>
      </c>
      <c r="D1327" s="12"/>
      <c r="E1327" s="12"/>
      <c r="F1327" s="82"/>
      <c r="G1327" s="12"/>
      <c r="H1327" s="6"/>
      <c r="I1327"/>
    </row>
    <row r="1328" spans="1:9" s="24" customFormat="1" ht="14" customHeight="1">
      <c r="A1328" s="105"/>
      <c r="B1328"/>
      <c r="C1328" s="6"/>
      <c r="D1328" s="12"/>
      <c r="E1328" s="12"/>
      <c r="F1328" s="82"/>
      <c r="G1328" s="12"/>
      <c r="H1328" s="6"/>
      <c r="I1328"/>
    </row>
    <row r="1329" spans="1:9" s="24" customFormat="1" ht="14" customHeight="1">
      <c r="A1329" s="105">
        <v>42855</v>
      </c>
      <c r="B1329" s="3" t="s">
        <v>55</v>
      </c>
      <c r="C1329" s="62" t="s">
        <v>836</v>
      </c>
      <c r="D1329" s="7">
        <f>SUM(E1330:E1333)</f>
        <v>19523.400000000001</v>
      </c>
      <c r="E1329" s="7"/>
      <c r="F1329" s="82" t="s">
        <v>828</v>
      </c>
      <c r="G1329" s="5" t="s">
        <v>112</v>
      </c>
      <c r="H1329" s="69" t="s">
        <v>833</v>
      </c>
      <c r="I1329"/>
    </row>
    <row r="1330" spans="1:9" s="24" customFormat="1" ht="14" customHeight="1">
      <c r="A1330" s="105"/>
      <c r="B1330" s="11" t="s">
        <v>22</v>
      </c>
      <c r="C1330" s="110" t="s">
        <v>831</v>
      </c>
      <c r="D1330" s="7"/>
      <c r="E1330" s="7">
        <v>2455.96</v>
      </c>
      <c r="F1330" s="46" t="s">
        <v>829</v>
      </c>
      <c r="G1330" s="5" t="s">
        <v>112</v>
      </c>
      <c r="H1330" s="69"/>
      <c r="I1330"/>
    </row>
    <row r="1331" spans="1:9" s="24" customFormat="1" ht="14" customHeight="1">
      <c r="A1331" s="105"/>
      <c r="B1331" s="11" t="s">
        <v>22</v>
      </c>
      <c r="C1331" s="110" t="s">
        <v>831</v>
      </c>
      <c r="D1331" s="7"/>
      <c r="E1331" s="7">
        <v>4534.92</v>
      </c>
      <c r="F1331" s="82" t="s">
        <v>830</v>
      </c>
      <c r="G1331" s="5" t="s">
        <v>112</v>
      </c>
      <c r="H1331" s="6"/>
      <c r="I1331"/>
    </row>
    <row r="1332" spans="1:9" s="24" customFormat="1" ht="14" customHeight="1">
      <c r="A1332" s="105"/>
      <c r="B1332" s="11" t="s">
        <v>22</v>
      </c>
      <c r="C1332" s="110" t="s">
        <v>831</v>
      </c>
      <c r="D1332" s="7"/>
      <c r="E1332" s="7">
        <v>6266.13</v>
      </c>
      <c r="F1332" s="82"/>
      <c r="G1332" s="5" t="s">
        <v>112</v>
      </c>
      <c r="H1332" s="6"/>
      <c r="I1332"/>
    </row>
    <row r="1333" spans="1:9" s="24" customFormat="1" ht="14" customHeight="1">
      <c r="A1333" s="105"/>
      <c r="B1333" s="11" t="s">
        <v>23</v>
      </c>
      <c r="C1333" s="110" t="s">
        <v>832</v>
      </c>
      <c r="D1333" s="7"/>
      <c r="E1333" s="7">
        <v>6266.39</v>
      </c>
      <c r="F1333" s="82"/>
      <c r="G1333" s="5" t="s">
        <v>112</v>
      </c>
      <c r="H1333" s="6"/>
      <c r="I1333"/>
    </row>
    <row r="1334" spans="1:9" s="24" customFormat="1" ht="14" customHeight="1">
      <c r="A1334" s="105"/>
      <c r="B1334"/>
      <c r="C1334" s="6" t="s">
        <v>834</v>
      </c>
      <c r="D1334" s="12"/>
      <c r="E1334" s="12"/>
      <c r="F1334" s="82"/>
      <c r="G1334" s="12"/>
      <c r="H1334" s="6"/>
      <c r="I1334"/>
    </row>
    <row r="1335" spans="1:9">
      <c r="A1335" s="105"/>
      <c r="C1335" s="6"/>
      <c r="D1335" s="12"/>
      <c r="E1335" s="12"/>
      <c r="F1335" s="82"/>
      <c r="G1335" s="12"/>
      <c r="H1335" s="6"/>
    </row>
    <row r="1336" spans="1:9" ht="13.25" customHeight="1">
      <c r="A1336" s="105">
        <v>42855</v>
      </c>
      <c r="B1336" s="3" t="s">
        <v>55</v>
      </c>
      <c r="C1336" s="62" t="s">
        <v>836</v>
      </c>
      <c r="D1336" s="7">
        <v>1029.5</v>
      </c>
      <c r="E1336" s="7"/>
      <c r="F1336" s="82" t="s">
        <v>828</v>
      </c>
      <c r="G1336" s="5" t="s">
        <v>112</v>
      </c>
      <c r="H1336" s="69" t="s">
        <v>838</v>
      </c>
      <c r="I1336" s="7"/>
    </row>
    <row r="1337" spans="1:9" ht="13.25" customHeight="1">
      <c r="A1337" s="105"/>
      <c r="B1337" s="11" t="s">
        <v>22</v>
      </c>
      <c r="C1337" s="110" t="s">
        <v>831</v>
      </c>
      <c r="D1337" s="7"/>
      <c r="E1337" s="7">
        <f>+D1336</f>
        <v>1029.5</v>
      </c>
      <c r="F1337" s="46" t="s">
        <v>829</v>
      </c>
      <c r="G1337" s="5" t="s">
        <v>112</v>
      </c>
      <c r="I1337" s="7" t="s">
        <v>24</v>
      </c>
    </row>
    <row r="1338" spans="1:9" ht="13.25" customHeight="1">
      <c r="A1338" s="105"/>
      <c r="C1338" s="6" t="s">
        <v>835</v>
      </c>
      <c r="D1338" s="12"/>
      <c r="E1338" s="12"/>
      <c r="F1338" s="82"/>
      <c r="G1338" s="12"/>
      <c r="H1338" s="6"/>
      <c r="I1338" s="3"/>
    </row>
    <row r="1339" spans="1:9" ht="13.25" customHeight="1">
      <c r="A1339" s="105"/>
      <c r="C1339" s="6"/>
      <c r="D1339" s="12"/>
      <c r="E1339" s="12"/>
      <c r="F1339" s="82"/>
      <c r="G1339" s="12"/>
      <c r="H1339" s="6"/>
      <c r="I1339" s="81"/>
    </row>
    <row r="1340" spans="1:9" ht="13.25" customHeight="1">
      <c r="A1340" s="105">
        <v>42855</v>
      </c>
      <c r="B1340" s="3" t="s">
        <v>842</v>
      </c>
      <c r="C1340" s="62" t="s">
        <v>839</v>
      </c>
      <c r="D1340" s="7">
        <v>675</v>
      </c>
      <c r="E1340" s="7"/>
      <c r="F1340" s="82" t="s">
        <v>840</v>
      </c>
      <c r="G1340" s="5" t="s">
        <v>112</v>
      </c>
      <c r="H1340" s="69" t="s">
        <v>837</v>
      </c>
      <c r="I1340" s="81"/>
    </row>
    <row r="1341" spans="1:9" ht="13.25" customHeight="1">
      <c r="A1341" s="105"/>
      <c r="B1341" s="11" t="s">
        <v>843</v>
      </c>
      <c r="C1341" s="110" t="s">
        <v>844</v>
      </c>
      <c r="D1341" s="7"/>
      <c r="E1341" s="7">
        <f>+D1340</f>
        <v>675</v>
      </c>
      <c r="F1341" s="46" t="s">
        <v>841</v>
      </c>
      <c r="G1341" s="5" t="s">
        <v>112</v>
      </c>
      <c r="I1341" s="81"/>
    </row>
    <row r="1342" spans="1:9" ht="13.25" customHeight="1">
      <c r="A1342" s="105"/>
      <c r="C1342" s="6" t="s">
        <v>845</v>
      </c>
      <c r="D1342" s="12"/>
      <c r="E1342" s="12"/>
      <c r="F1342" s="82"/>
      <c r="G1342" s="12"/>
      <c r="H1342" s="6"/>
      <c r="I1342" s="7" t="s">
        <v>24</v>
      </c>
    </row>
    <row r="1343" spans="1:9">
      <c r="A1343" s="56"/>
      <c r="B1343" s="15"/>
      <c r="D1343" s="14"/>
      <c r="E1343" s="14"/>
    </row>
    <row r="1344" spans="1:9" ht="18">
      <c r="B1344" s="1" t="s">
        <v>24</v>
      </c>
      <c r="C1344" s="5" t="s">
        <v>493</v>
      </c>
      <c r="D1344" s="7"/>
      <c r="E1344" s="7"/>
      <c r="F1344" s="82"/>
      <c r="G1344" s="12"/>
      <c r="H1344" s="6"/>
    </row>
    <row r="1345" spans="1:8">
      <c r="A1345" s="92">
        <v>42865</v>
      </c>
      <c r="B1345" s="9" t="s">
        <v>611</v>
      </c>
      <c r="C1345" s="9" t="s">
        <v>719</v>
      </c>
      <c r="D1345" s="7">
        <v>2292.89</v>
      </c>
      <c r="E1345" s="7"/>
      <c r="F1345" s="86" t="s">
        <v>341</v>
      </c>
      <c r="G1345" s="5" t="s">
        <v>112</v>
      </c>
      <c r="H1345" s="69" t="s">
        <v>854</v>
      </c>
    </row>
    <row r="1346" spans="1:8">
      <c r="A1346" s="92" t="s">
        <v>24</v>
      </c>
      <c r="B1346" s="11" t="s">
        <v>606</v>
      </c>
      <c r="C1346" s="11" t="s">
        <v>680</v>
      </c>
      <c r="D1346" s="7"/>
      <c r="E1346" s="7">
        <f>+D1345</f>
        <v>2292.89</v>
      </c>
      <c r="G1346" s="5" t="s">
        <v>112</v>
      </c>
      <c r="H1346" s="6" t="s">
        <v>24</v>
      </c>
    </row>
    <row r="1347" spans="1:8">
      <c r="A1347" s="105"/>
      <c r="C1347" s="6" t="s">
        <v>851</v>
      </c>
      <c r="D1347" s="7"/>
      <c r="E1347" s="7"/>
      <c r="F1347" s="86"/>
      <c r="G1347" s="12"/>
      <c r="H1347" s="6"/>
    </row>
    <row r="1348" spans="1:8">
      <c r="A1348" s="56"/>
      <c r="B1348" s="15"/>
      <c r="C1348" s="8"/>
      <c r="D1348" s="14"/>
      <c r="E1348" s="14"/>
    </row>
    <row r="1349" spans="1:8">
      <c r="A1349" s="105">
        <v>42871</v>
      </c>
      <c r="B1349" t="s">
        <v>110</v>
      </c>
      <c r="C1349" s="62" t="s">
        <v>274</v>
      </c>
      <c r="D1349" s="7">
        <v>1275.1099999999999</v>
      </c>
      <c r="E1349" s="14"/>
      <c r="F1349" s="39" t="s">
        <v>82</v>
      </c>
      <c r="G1349" s="5" t="s">
        <v>112</v>
      </c>
      <c r="H1349" s="69" t="s">
        <v>855</v>
      </c>
    </row>
    <row r="1350" spans="1:8">
      <c r="A1350" s="105" t="s">
        <v>24</v>
      </c>
      <c r="B1350" s="15" t="s">
        <v>688</v>
      </c>
      <c r="C1350" s="110" t="s">
        <v>689</v>
      </c>
      <c r="D1350" s="7"/>
      <c r="E1350" s="7">
        <f>+D1349</f>
        <v>1275.1099999999999</v>
      </c>
      <c r="G1350" s="5" t="s">
        <v>112</v>
      </c>
    </row>
    <row r="1351" spans="1:8">
      <c r="A1351" s="105"/>
      <c r="C1351" s="6" t="s">
        <v>852</v>
      </c>
      <c r="D1351" s="12"/>
      <c r="E1351" s="12"/>
      <c r="F1351" s="82"/>
      <c r="G1351" s="12"/>
      <c r="H1351" s="6"/>
    </row>
    <row r="1352" spans="1:8">
      <c r="A1352" s="105"/>
      <c r="C1352" s="6"/>
      <c r="D1352" s="7"/>
      <c r="E1352" s="7"/>
      <c r="F1352" s="86"/>
      <c r="G1352" s="12"/>
      <c r="H1352" s="6"/>
    </row>
    <row r="1353" spans="1:8">
      <c r="A1353" s="105"/>
      <c r="C1353" s="5" t="s">
        <v>497</v>
      </c>
      <c r="D1353" s="12"/>
      <c r="E1353" s="12"/>
      <c r="F1353" s="86"/>
      <c r="G1353" s="12"/>
      <c r="H1353" s="6"/>
    </row>
    <row r="1354" spans="1:8">
      <c r="A1354" s="105">
        <v>42871</v>
      </c>
      <c r="B1354" t="s">
        <v>110</v>
      </c>
      <c r="C1354" s="62" t="s">
        <v>274</v>
      </c>
      <c r="D1354" s="7">
        <v>68.44</v>
      </c>
      <c r="E1354" s="14"/>
      <c r="F1354" s="39" t="s">
        <v>82</v>
      </c>
      <c r="G1354" s="5" t="s">
        <v>112</v>
      </c>
      <c r="H1354" s="69" t="s">
        <v>856</v>
      </c>
    </row>
    <row r="1355" spans="1:8">
      <c r="A1355" s="105" t="s">
        <v>24</v>
      </c>
      <c r="B1355" s="15" t="s">
        <v>495</v>
      </c>
      <c r="C1355" s="110" t="s">
        <v>496</v>
      </c>
      <c r="D1355" s="7"/>
      <c r="E1355" s="7">
        <f>+D1354</f>
        <v>68.44</v>
      </c>
      <c r="G1355" s="5" t="s">
        <v>112</v>
      </c>
    </row>
    <row r="1356" spans="1:8">
      <c r="A1356" s="105"/>
      <c r="C1356" s="6" t="s">
        <v>853</v>
      </c>
      <c r="D1356" s="12"/>
      <c r="E1356" s="12"/>
      <c r="F1356" s="82"/>
      <c r="G1356" s="12"/>
      <c r="H1356" s="6"/>
    </row>
    <row r="1357" spans="1:8">
      <c r="A1357" s="105"/>
      <c r="C1357" s="6"/>
      <c r="D1357" s="12"/>
      <c r="E1357" s="12"/>
      <c r="F1357" s="82"/>
      <c r="G1357" s="12"/>
      <c r="H1357" s="6"/>
    </row>
    <row r="1358" spans="1:8" ht="14">
      <c r="A1358" s="92">
        <v>42879</v>
      </c>
      <c r="B1358" s="9" t="s">
        <v>863</v>
      </c>
      <c r="C1358" s="9" t="s">
        <v>864</v>
      </c>
      <c r="D1358" s="14">
        <v>16831.71</v>
      </c>
      <c r="E1358" s="14"/>
      <c r="F1358" s="46" t="s">
        <v>74</v>
      </c>
      <c r="G1358" s="29" t="s">
        <v>112</v>
      </c>
      <c r="H1358" s="69" t="s">
        <v>43</v>
      </c>
    </row>
    <row r="1359" spans="1:8" ht="14">
      <c r="B1359" s="15" t="s">
        <v>181</v>
      </c>
      <c r="C1359" t="s">
        <v>62</v>
      </c>
      <c r="D1359" s="14"/>
      <c r="E1359" s="14">
        <f>+D1358</f>
        <v>16831.71</v>
      </c>
      <c r="F1359" s="115" t="s">
        <v>214</v>
      </c>
      <c r="G1359" s="29" t="s">
        <v>112</v>
      </c>
      <c r="H1359" s="69">
        <v>12651</v>
      </c>
    </row>
    <row r="1360" spans="1:8" ht="14">
      <c r="B1360" s="15"/>
      <c r="C1360" s="6" t="s">
        <v>865</v>
      </c>
      <c r="D1360" s="14"/>
      <c r="E1360" s="14"/>
      <c r="G1360" s="29"/>
    </row>
    <row r="1361" spans="1:9" ht="14">
      <c r="C1361" s="29"/>
      <c r="D1361" s="14"/>
      <c r="E1361" s="14"/>
      <c r="G1361" s="72"/>
    </row>
    <row r="1362" spans="1:9" ht="14">
      <c r="B1362" s="33"/>
      <c r="C1362" s="42" t="s">
        <v>123</v>
      </c>
      <c r="D1362" s="7"/>
      <c r="E1362" s="7"/>
      <c r="F1362" s="39"/>
      <c r="G1362" s="5" t="s">
        <v>24</v>
      </c>
      <c r="H1362" s="5" t="s">
        <v>24</v>
      </c>
    </row>
    <row r="1363" spans="1:9">
      <c r="A1363" s="92">
        <v>42855</v>
      </c>
      <c r="B1363" s="17" t="s">
        <v>124</v>
      </c>
      <c r="C1363" s="32" t="s">
        <v>184</v>
      </c>
      <c r="D1363" s="7">
        <v>113.97</v>
      </c>
      <c r="E1363" s="7" t="s">
        <v>24</v>
      </c>
      <c r="F1363" s="39" t="s">
        <v>474</v>
      </c>
      <c r="G1363" s="5" t="s">
        <v>112</v>
      </c>
      <c r="H1363" s="5" t="s">
        <v>870</v>
      </c>
    </row>
    <row r="1364" spans="1:9">
      <c r="B1364" s="33" t="s">
        <v>182</v>
      </c>
      <c r="C1364" s="11" t="s">
        <v>869</v>
      </c>
      <c r="D1364" s="14" t="s">
        <v>24</v>
      </c>
      <c r="E1364" s="7">
        <f>+D1363</f>
        <v>113.97</v>
      </c>
      <c r="F1364" s="39"/>
      <c r="G1364" s="5" t="s">
        <v>112</v>
      </c>
      <c r="H1364" s="5"/>
    </row>
    <row r="1365" spans="1:9">
      <c r="B1365" s="33"/>
      <c r="C1365" s="8" t="s">
        <v>866</v>
      </c>
      <c r="D1365" s="7"/>
      <c r="E1365" s="7"/>
      <c r="F1365" s="39"/>
      <c r="G1365" s="5" t="s">
        <v>24</v>
      </c>
      <c r="H1365" s="5"/>
    </row>
    <row r="1366" spans="1:9">
      <c r="B1366" s="33"/>
      <c r="C1366" s="8"/>
      <c r="D1366" s="7"/>
      <c r="E1366" s="7"/>
      <c r="F1366" s="39"/>
      <c r="H1366" s="5"/>
    </row>
    <row r="1367" spans="1:9" ht="14">
      <c r="B1367" s="33"/>
      <c r="C1367" s="42" t="s">
        <v>871</v>
      </c>
      <c r="D1367" s="7"/>
      <c r="E1367" s="7"/>
      <c r="F1367" s="39"/>
      <c r="G1367" s="5" t="s">
        <v>24</v>
      </c>
      <c r="H1367" s="5" t="s">
        <v>24</v>
      </c>
    </row>
    <row r="1368" spans="1:9" ht="14" customHeight="1">
      <c r="A1368" s="92">
        <v>42886</v>
      </c>
      <c r="B1368" s="17" t="s">
        <v>489</v>
      </c>
      <c r="C1368" s="32" t="s">
        <v>594</v>
      </c>
      <c r="D1368" s="7">
        <v>2702.82</v>
      </c>
      <c r="E1368" s="7" t="s">
        <v>24</v>
      </c>
      <c r="F1368" s="39" t="s">
        <v>872</v>
      </c>
      <c r="G1368" s="5" t="s">
        <v>112</v>
      </c>
      <c r="H1368" s="5" t="s">
        <v>876</v>
      </c>
    </row>
    <row r="1369" spans="1:9" s="24" customFormat="1" ht="14" customHeight="1">
      <c r="A1369" s="92"/>
      <c r="B1369" s="33" t="s">
        <v>873</v>
      </c>
      <c r="C1369" s="11" t="s">
        <v>874</v>
      </c>
      <c r="D1369" s="14" t="s">
        <v>24</v>
      </c>
      <c r="E1369" s="7">
        <f>+D1368</f>
        <v>2702.82</v>
      </c>
      <c r="F1369" s="39"/>
      <c r="G1369" s="5" t="s">
        <v>112</v>
      </c>
      <c r="H1369" s="5"/>
      <c r="I1369"/>
    </row>
    <row r="1370" spans="1:9" s="24" customFormat="1" ht="14" customHeight="1">
      <c r="A1370" s="92"/>
      <c r="B1370" s="33"/>
      <c r="C1370" s="8" t="s">
        <v>875</v>
      </c>
      <c r="D1370" s="7"/>
      <c r="E1370" s="7"/>
      <c r="F1370" s="39"/>
      <c r="G1370" s="5" t="s">
        <v>24</v>
      </c>
      <c r="H1370" s="5"/>
      <c r="I1370"/>
    </row>
    <row r="1371" spans="1:9">
      <c r="B1371" s="33"/>
      <c r="C1371" s="8"/>
      <c r="D1371" s="7"/>
      <c r="E1371" s="7"/>
      <c r="F1371" s="39"/>
      <c r="H1371" s="5"/>
    </row>
    <row r="1372" spans="1:9" ht="18">
      <c r="B1372" s="1" t="s">
        <v>24</v>
      </c>
      <c r="C1372" s="5" t="s">
        <v>494</v>
      </c>
      <c r="D1372" s="7"/>
      <c r="E1372" s="7"/>
      <c r="F1372" s="82"/>
      <c r="G1372" s="12"/>
      <c r="H1372" s="6"/>
    </row>
    <row r="1373" spans="1:9">
      <c r="A1373" s="92">
        <v>42907</v>
      </c>
      <c r="B1373" s="9" t="s">
        <v>611</v>
      </c>
      <c r="C1373" s="9" t="s">
        <v>719</v>
      </c>
      <c r="D1373" s="7">
        <v>1105.29</v>
      </c>
      <c r="E1373" s="7"/>
      <c r="F1373" s="86" t="s">
        <v>877</v>
      </c>
      <c r="G1373" s="5" t="s">
        <v>112</v>
      </c>
      <c r="H1373" s="69" t="s">
        <v>879</v>
      </c>
    </row>
    <row r="1374" spans="1:9">
      <c r="A1374" s="92" t="s">
        <v>24</v>
      </c>
      <c r="B1374" s="11" t="s">
        <v>606</v>
      </c>
      <c r="C1374" s="11" t="s">
        <v>680</v>
      </c>
      <c r="D1374" s="7"/>
      <c r="E1374" s="7">
        <f>+D1373</f>
        <v>1105.29</v>
      </c>
      <c r="G1374" s="5" t="s">
        <v>112</v>
      </c>
      <c r="H1374" s="6" t="s">
        <v>24</v>
      </c>
    </row>
    <row r="1375" spans="1:9">
      <c r="A1375" s="105"/>
      <c r="C1375" s="6" t="s">
        <v>878</v>
      </c>
      <c r="D1375" s="7"/>
      <c r="E1375" s="7"/>
      <c r="F1375" s="86"/>
      <c r="G1375" s="12"/>
      <c r="H1375" s="6"/>
    </row>
    <row r="1376" spans="1:9">
      <c r="A1376" s="105"/>
      <c r="C1376" s="6"/>
      <c r="D1376" s="7"/>
      <c r="E1376" s="7"/>
      <c r="F1376" s="86"/>
      <c r="G1376" s="12"/>
      <c r="H1376" s="6"/>
    </row>
    <row r="1377" spans="1:8" s="24" customFormat="1" ht="14" customHeight="1">
      <c r="A1377" s="105"/>
      <c r="B1377" s="15"/>
      <c r="C1377" s="29" t="s">
        <v>880</v>
      </c>
      <c r="D1377" s="14"/>
      <c r="E1377" s="14"/>
      <c r="F1377" s="46"/>
      <c r="G1377" s="5"/>
      <c r="H1377" s="69"/>
    </row>
    <row r="1378" spans="1:8" s="24" customFormat="1" ht="14" customHeight="1">
      <c r="A1378" s="105">
        <v>42916</v>
      </c>
      <c r="B1378" s="9" t="s">
        <v>55</v>
      </c>
      <c r="C1378" s="3" t="s">
        <v>175</v>
      </c>
      <c r="D1378" s="14">
        <v>18685.419999999998</v>
      </c>
      <c r="E1378" s="14"/>
      <c r="F1378" s="27" t="s">
        <v>882</v>
      </c>
      <c r="G1378" s="29" t="s">
        <v>112</v>
      </c>
      <c r="H1378" s="69" t="s">
        <v>887</v>
      </c>
    </row>
    <row r="1379" spans="1:8" ht="14">
      <c r="A1379" s="105"/>
      <c r="B1379" s="11" t="s">
        <v>22</v>
      </c>
      <c r="C1379" s="11" t="s">
        <v>884</v>
      </c>
      <c r="D1379" s="14"/>
      <c r="E1379" s="14">
        <v>2455.96</v>
      </c>
      <c r="F1379" s="39" t="s">
        <v>881</v>
      </c>
      <c r="G1379" s="29"/>
    </row>
    <row r="1380" spans="1:8" s="24" customFormat="1" ht="14" customHeight="1">
      <c r="A1380" s="105"/>
      <c r="B1380" s="11" t="s">
        <v>22</v>
      </c>
      <c r="C1380" s="11" t="s">
        <v>885</v>
      </c>
      <c r="D1380" s="14"/>
      <c r="E1380" s="14">
        <v>3696.94</v>
      </c>
      <c r="F1380" s="39"/>
      <c r="G1380" s="29"/>
      <c r="H1380" s="69"/>
    </row>
    <row r="1381" spans="1:8" s="24" customFormat="1" ht="14" customHeight="1">
      <c r="A1381" s="105"/>
      <c r="B1381" s="11" t="s">
        <v>22</v>
      </c>
      <c r="C1381" s="11" t="s">
        <v>886</v>
      </c>
      <c r="D1381" s="14"/>
      <c r="E1381" s="14">
        <v>6266.13</v>
      </c>
      <c r="F1381" s="39"/>
      <c r="G1381" s="29"/>
      <c r="H1381" s="69"/>
    </row>
    <row r="1382" spans="1:8" s="24" customFormat="1" ht="14" customHeight="1">
      <c r="A1382" s="105"/>
      <c r="B1382" s="11" t="s">
        <v>23</v>
      </c>
      <c r="C1382" s="11" t="s">
        <v>883</v>
      </c>
      <c r="D1382" s="14"/>
      <c r="E1382" s="14">
        <v>6266.39</v>
      </c>
      <c r="F1382" s="39"/>
      <c r="G1382" s="29"/>
      <c r="H1382" s="69"/>
    </row>
    <row r="1383" spans="1:8" s="24" customFormat="1" ht="14" customHeight="1">
      <c r="A1383" s="105"/>
      <c r="B1383" s="11"/>
      <c r="C1383" s="6" t="s">
        <v>890</v>
      </c>
      <c r="D1383" s="14"/>
      <c r="E1383" s="14"/>
      <c r="F1383" s="39"/>
      <c r="G1383" s="29"/>
      <c r="H1383" s="69"/>
    </row>
    <row r="1384" spans="1:8" ht="14">
      <c r="A1384" s="105"/>
      <c r="B1384" s="11"/>
      <c r="C1384" s="11"/>
      <c r="D1384" s="14"/>
      <c r="E1384" s="14"/>
      <c r="F1384" s="39"/>
      <c r="G1384" s="29"/>
    </row>
    <row r="1385" spans="1:8" ht="14">
      <c r="A1385" s="105">
        <v>42916</v>
      </c>
      <c r="B1385" s="9" t="s">
        <v>55</v>
      </c>
      <c r="C1385" s="3" t="s">
        <v>175</v>
      </c>
      <c r="D1385" s="14">
        <v>21902</v>
      </c>
      <c r="E1385" s="14"/>
      <c r="F1385" s="46" t="s">
        <v>551</v>
      </c>
      <c r="G1385" s="29" t="s">
        <v>112</v>
      </c>
      <c r="H1385" s="69" t="s">
        <v>889</v>
      </c>
    </row>
    <row r="1386" spans="1:8" ht="15.5">
      <c r="A1386" s="24"/>
      <c r="B1386" s="11" t="s">
        <v>282</v>
      </c>
      <c r="C1386" s="11" t="s">
        <v>888</v>
      </c>
      <c r="D1386" s="14"/>
      <c r="E1386" s="14">
        <f>+D1385</f>
        <v>21902</v>
      </c>
      <c r="F1386" s="23" t="s">
        <v>828</v>
      </c>
      <c r="G1386" s="29" t="s">
        <v>112</v>
      </c>
      <c r="H1386" s="69" t="s">
        <v>24</v>
      </c>
    </row>
    <row r="1387" spans="1:8" ht="14">
      <c r="A1387" s="105"/>
      <c r="B1387" s="11"/>
      <c r="C1387" s="6" t="s">
        <v>891</v>
      </c>
      <c r="D1387" s="14"/>
      <c r="E1387" s="14"/>
      <c r="G1387" s="29"/>
    </row>
    <row r="1388" spans="1:8">
      <c r="A1388" s="105"/>
      <c r="C1388" s="6"/>
      <c r="D1388" s="12"/>
      <c r="E1388" s="12"/>
      <c r="F1388" s="82"/>
      <c r="G1388" s="12"/>
      <c r="H1388" s="6"/>
    </row>
    <row r="1389" spans="1:8" ht="14">
      <c r="A1389" s="105">
        <v>42916</v>
      </c>
      <c r="B1389" s="9" t="s">
        <v>55</v>
      </c>
      <c r="C1389" s="3" t="s">
        <v>175</v>
      </c>
      <c r="D1389" s="14">
        <v>1360</v>
      </c>
      <c r="E1389" s="14"/>
      <c r="F1389" s="39" t="s">
        <v>900</v>
      </c>
      <c r="G1389" s="29" t="s">
        <v>112</v>
      </c>
      <c r="H1389" s="69" t="s">
        <v>895</v>
      </c>
    </row>
    <row r="1390" spans="1:8" ht="14">
      <c r="A1390" s="105"/>
      <c r="B1390" s="11" t="s">
        <v>892</v>
      </c>
      <c r="C1390" s="11" t="s">
        <v>893</v>
      </c>
      <c r="D1390" s="14"/>
      <c r="E1390" s="14">
        <f>+D1389</f>
        <v>1360</v>
      </c>
      <c r="F1390" s="46" t="s">
        <v>24</v>
      </c>
      <c r="G1390" s="29" t="s">
        <v>112</v>
      </c>
      <c r="H1390" s="69" t="s">
        <v>24</v>
      </c>
    </row>
    <row r="1391" spans="1:8" ht="15.5">
      <c r="A1391" s="105"/>
      <c r="B1391" s="15"/>
      <c r="C1391" s="6" t="s">
        <v>894</v>
      </c>
      <c r="D1391" s="14"/>
      <c r="E1391" s="14"/>
      <c r="F1391" s="19"/>
      <c r="H1391" s="69" t="s">
        <v>24</v>
      </c>
    </row>
    <row r="1392" spans="1:8" ht="15.5">
      <c r="A1392" s="105"/>
      <c r="B1392" s="15"/>
      <c r="C1392" s="6"/>
      <c r="D1392" s="14"/>
      <c r="E1392" s="14"/>
      <c r="F1392" s="19"/>
    </row>
    <row r="1393" spans="1:8">
      <c r="A1393" s="58">
        <v>42916</v>
      </c>
      <c r="B1393" s="9" t="s">
        <v>55</v>
      </c>
      <c r="C1393" s="9" t="s">
        <v>175</v>
      </c>
      <c r="D1393" s="14">
        <v>100</v>
      </c>
      <c r="E1393" s="14"/>
      <c r="F1393" s="39" t="s">
        <v>900</v>
      </c>
      <c r="G1393" s="39" t="s">
        <v>125</v>
      </c>
      <c r="H1393" s="7" t="s">
        <v>896</v>
      </c>
    </row>
    <row r="1394" spans="1:8">
      <c r="A1394" s="58"/>
      <c r="B1394" s="11" t="s">
        <v>897</v>
      </c>
      <c r="C1394" s="10" t="s">
        <v>898</v>
      </c>
      <c r="D1394" s="14"/>
      <c r="E1394" s="14">
        <f>+D1393</f>
        <v>100</v>
      </c>
      <c r="F1394" s="39" t="s">
        <v>24</v>
      </c>
      <c r="G1394" s="39" t="s">
        <v>125</v>
      </c>
      <c r="H1394" s="7"/>
    </row>
    <row r="1395" spans="1:8">
      <c r="A1395" s="113"/>
      <c r="B1395" s="26"/>
      <c r="C1395" s="28" t="s">
        <v>899</v>
      </c>
      <c r="D1395" s="114"/>
      <c r="E1395" s="114"/>
      <c r="F1395" s="39"/>
      <c r="G1395" s="112" t="s">
        <v>24</v>
      </c>
      <c r="H1395" s="7"/>
    </row>
    <row r="1396" spans="1:8">
      <c r="A1396" s="113"/>
      <c r="B1396" s="26"/>
      <c r="C1396" s="28"/>
      <c r="D1396" s="114"/>
      <c r="E1396" s="114"/>
      <c r="F1396" s="39"/>
      <c r="G1396" s="112"/>
      <c r="H1396" s="7"/>
    </row>
    <row r="1397" spans="1:8">
      <c r="A1397" s="58">
        <v>42916</v>
      </c>
      <c r="B1397" s="9" t="s">
        <v>55</v>
      </c>
      <c r="C1397" s="9" t="s">
        <v>175</v>
      </c>
      <c r="D1397" s="14">
        <v>148</v>
      </c>
      <c r="E1397" s="14"/>
      <c r="F1397" s="39" t="s">
        <v>902</v>
      </c>
      <c r="G1397" s="39" t="s">
        <v>125</v>
      </c>
      <c r="H1397" s="7" t="s">
        <v>903</v>
      </c>
    </row>
    <row r="1398" spans="1:8">
      <c r="A1398" s="58"/>
      <c r="B1398" s="11" t="s">
        <v>897</v>
      </c>
      <c r="C1398" s="10" t="s">
        <v>898</v>
      </c>
      <c r="D1398" s="14"/>
      <c r="E1398" s="14">
        <f>+D1397</f>
        <v>148</v>
      </c>
      <c r="F1398" s="39" t="s">
        <v>24</v>
      </c>
      <c r="G1398" s="39" t="s">
        <v>125</v>
      </c>
      <c r="H1398" s="7"/>
    </row>
    <row r="1399" spans="1:8" ht="12" customHeight="1">
      <c r="A1399" s="113"/>
      <c r="B1399" s="26"/>
      <c r="C1399" s="28" t="s">
        <v>901</v>
      </c>
      <c r="D1399" s="114"/>
      <c r="E1399" s="114"/>
      <c r="F1399" s="39"/>
      <c r="G1399" s="112" t="s">
        <v>24</v>
      </c>
      <c r="H1399" s="7"/>
    </row>
    <row r="1400" spans="1:8" ht="15" customHeight="1">
      <c r="A1400" s="113"/>
      <c r="B1400" s="26"/>
      <c r="C1400" s="28"/>
      <c r="D1400" s="114"/>
      <c r="E1400" s="114"/>
      <c r="F1400" s="39"/>
      <c r="G1400" s="112"/>
      <c r="H1400" s="7"/>
    </row>
    <row r="1401" spans="1:8" ht="15.5">
      <c r="A1401" s="108"/>
      <c r="B1401" s="49"/>
      <c r="C1401" s="64" t="s">
        <v>130</v>
      </c>
      <c r="D1401" s="78"/>
      <c r="E1401" s="78"/>
      <c r="G1401" s="73"/>
      <c r="H1401" s="70"/>
    </row>
    <row r="1402" spans="1:8">
      <c r="A1402" s="56">
        <v>42551</v>
      </c>
      <c r="B1402" s="17" t="s">
        <v>56</v>
      </c>
      <c r="C1402" t="s">
        <v>57</v>
      </c>
      <c r="D1402" s="14">
        <v>895534</v>
      </c>
      <c r="E1402" s="14"/>
      <c r="F1402" s="46" t="s">
        <v>467</v>
      </c>
      <c r="G1402" s="5" t="s">
        <v>112</v>
      </c>
      <c r="H1402" s="69" t="s">
        <v>591</v>
      </c>
    </row>
    <row r="1403" spans="1:8">
      <c r="A1403" s="56"/>
      <c r="B1403" s="15" t="s">
        <v>58</v>
      </c>
      <c r="C1403" t="s">
        <v>59</v>
      </c>
      <c r="D1403" s="14"/>
      <c r="E1403" s="14">
        <f>+D1402</f>
        <v>895534</v>
      </c>
      <c r="G1403" s="5" t="s">
        <v>112</v>
      </c>
    </row>
    <row r="1404" spans="1:8" ht="15.5">
      <c r="A1404" s="56"/>
      <c r="B1404" s="17" t="s">
        <v>55</v>
      </c>
      <c r="C1404" t="s">
        <v>60</v>
      </c>
      <c r="D1404" s="14">
        <v>895534</v>
      </c>
      <c r="E1404" s="14"/>
      <c r="G1404" s="5" t="s">
        <v>112</v>
      </c>
      <c r="H1404" s="70"/>
    </row>
    <row r="1405" spans="1:8" ht="15.5">
      <c r="A1405" s="56"/>
      <c r="B1405" s="15" t="s">
        <v>152</v>
      </c>
      <c r="C1405" t="s">
        <v>86</v>
      </c>
      <c r="D1405" s="14"/>
      <c r="E1405" s="14">
        <f>+D1404</f>
        <v>895534</v>
      </c>
      <c r="G1405" s="5" t="s">
        <v>112</v>
      </c>
      <c r="H1405" s="70"/>
    </row>
    <row r="1406" spans="1:8" ht="15.5">
      <c r="A1406" s="56"/>
      <c r="B1406" s="6"/>
      <c r="C1406" s="6" t="s">
        <v>590</v>
      </c>
      <c r="D1406" s="14"/>
      <c r="E1406" s="14"/>
      <c r="G1406" s="73"/>
      <c r="H1406" s="70"/>
    </row>
    <row r="1407" spans="1:8">
      <c r="A1407" s="105"/>
      <c r="C1407" s="6"/>
      <c r="D1407" s="12"/>
      <c r="E1407" s="12"/>
      <c r="F1407" s="82"/>
      <c r="G1407" s="12"/>
      <c r="H1407" s="6"/>
    </row>
    <row r="1408" spans="1:8">
      <c r="B1408" s="3"/>
      <c r="C1408" s="5" t="s">
        <v>1796</v>
      </c>
      <c r="D1408" s="7"/>
      <c r="E1408" s="7"/>
      <c r="F1408" s="39"/>
    </row>
    <row r="1409" spans="1:8" ht="14">
      <c r="A1409" s="92">
        <v>42400</v>
      </c>
      <c r="B1409" s="9" t="s">
        <v>44</v>
      </c>
      <c r="C1409" s="9" t="s">
        <v>45</v>
      </c>
      <c r="D1409" s="7">
        <v>18771.18</v>
      </c>
      <c r="E1409" s="7"/>
      <c r="F1409" s="39" t="s">
        <v>503</v>
      </c>
      <c r="G1409" s="29" t="s">
        <v>112</v>
      </c>
      <c r="H1409" s="69" t="s">
        <v>515</v>
      </c>
    </row>
    <row r="1410" spans="1:8" ht="14">
      <c r="B1410" s="11" t="s">
        <v>46</v>
      </c>
      <c r="C1410" s="11" t="s">
        <v>33</v>
      </c>
      <c r="D1410" s="7"/>
      <c r="E1410" s="7">
        <f>+D1409</f>
        <v>18771.18</v>
      </c>
      <c r="F1410" s="39"/>
      <c r="G1410" s="29" t="s">
        <v>112</v>
      </c>
    </row>
    <row r="1411" spans="1:8">
      <c r="B1411" s="3"/>
      <c r="C1411" s="8" t="s">
        <v>504</v>
      </c>
      <c r="D1411" s="7"/>
      <c r="E1411" s="7"/>
      <c r="F1411" s="39"/>
    </row>
    <row r="1412" spans="1:8">
      <c r="B1412" s="3"/>
      <c r="C1412" s="8"/>
      <c r="D1412" s="7"/>
      <c r="E1412" s="7"/>
      <c r="F1412" s="39"/>
    </row>
    <row r="1413" spans="1:8" ht="14">
      <c r="A1413" s="92">
        <v>42429</v>
      </c>
      <c r="B1413" s="9" t="s">
        <v>46</v>
      </c>
      <c r="C1413" s="9" t="s">
        <v>33</v>
      </c>
      <c r="D1413" s="7">
        <v>808.25</v>
      </c>
      <c r="E1413" s="7"/>
      <c r="F1413" s="39" t="s">
        <v>505</v>
      </c>
      <c r="G1413" s="29" t="s">
        <v>112</v>
      </c>
      <c r="H1413" s="69" t="s">
        <v>516</v>
      </c>
    </row>
    <row r="1414" spans="1:8" ht="14">
      <c r="B1414" s="11" t="s">
        <v>44</v>
      </c>
      <c r="C1414" s="11" t="s">
        <v>254</v>
      </c>
      <c r="D1414" s="7"/>
      <c r="E1414" s="7">
        <f>+D1413</f>
        <v>808.25</v>
      </c>
      <c r="F1414" s="39"/>
      <c r="G1414" s="29" t="s">
        <v>112</v>
      </c>
    </row>
    <row r="1415" spans="1:8">
      <c r="B1415" s="3"/>
      <c r="C1415" s="8" t="s">
        <v>506</v>
      </c>
      <c r="D1415" s="7"/>
      <c r="E1415" s="7"/>
      <c r="F1415" s="39"/>
    </row>
    <row r="1416" spans="1:8">
      <c r="B1416" s="3"/>
      <c r="C1416" s="8"/>
      <c r="D1416" s="7"/>
      <c r="E1416" s="7"/>
      <c r="F1416" s="39"/>
    </row>
    <row r="1417" spans="1:8" ht="14">
      <c r="A1417" s="92">
        <v>42460</v>
      </c>
      <c r="B1417" s="9" t="s">
        <v>44</v>
      </c>
      <c r="C1417" s="9" t="s">
        <v>45</v>
      </c>
      <c r="D1417" s="7">
        <v>12081.31</v>
      </c>
      <c r="E1417" s="7"/>
      <c r="F1417" s="39" t="s">
        <v>507</v>
      </c>
      <c r="G1417" s="29" t="s">
        <v>112</v>
      </c>
      <c r="H1417" s="69" t="s">
        <v>517</v>
      </c>
    </row>
    <row r="1418" spans="1:8" ht="14">
      <c r="B1418" s="11" t="s">
        <v>46</v>
      </c>
      <c r="C1418" s="11" t="s">
        <v>33</v>
      </c>
      <c r="D1418" s="7"/>
      <c r="E1418" s="7">
        <f>+D1417</f>
        <v>12081.31</v>
      </c>
      <c r="F1418" s="39"/>
      <c r="G1418" s="29" t="s">
        <v>112</v>
      </c>
    </row>
    <row r="1419" spans="1:8">
      <c r="B1419" s="3"/>
      <c r="C1419" s="8" t="s">
        <v>508</v>
      </c>
      <c r="D1419" s="7"/>
      <c r="E1419" s="7"/>
      <c r="F1419" s="39"/>
    </row>
    <row r="1420" spans="1:8">
      <c r="B1420" s="3"/>
      <c r="C1420" s="8"/>
      <c r="D1420" s="7"/>
      <c r="E1420" s="7"/>
      <c r="F1420" s="39"/>
    </row>
    <row r="1421" spans="1:8" ht="14">
      <c r="A1421" s="92">
        <v>42490</v>
      </c>
      <c r="B1421" s="9" t="s">
        <v>46</v>
      </c>
      <c r="C1421" s="9" t="s">
        <v>33</v>
      </c>
      <c r="D1421" s="7">
        <v>372.74</v>
      </c>
      <c r="E1421" s="7"/>
      <c r="F1421" s="39" t="s">
        <v>509</v>
      </c>
      <c r="G1421" s="29" t="s">
        <v>112</v>
      </c>
      <c r="H1421" s="69" t="s">
        <v>518</v>
      </c>
    </row>
    <row r="1422" spans="1:8" ht="14">
      <c r="B1422" s="11" t="s">
        <v>44</v>
      </c>
      <c r="C1422" s="11" t="s">
        <v>254</v>
      </c>
      <c r="D1422" s="7"/>
      <c r="E1422" s="7">
        <f>+D1421</f>
        <v>372.74</v>
      </c>
      <c r="F1422" s="39"/>
      <c r="G1422" s="29" t="s">
        <v>112</v>
      </c>
    </row>
    <row r="1423" spans="1:8">
      <c r="B1423" s="3"/>
      <c r="C1423" s="8" t="s">
        <v>510</v>
      </c>
      <c r="D1423" s="7"/>
      <c r="E1423" s="7"/>
      <c r="F1423" s="39"/>
    </row>
    <row r="1424" spans="1:8">
      <c r="B1424" s="3"/>
      <c r="C1424" s="8"/>
      <c r="D1424" s="7"/>
      <c r="E1424" s="7"/>
      <c r="F1424" s="39"/>
    </row>
    <row r="1425" spans="1:8">
      <c r="A1425" s="92">
        <v>42490</v>
      </c>
      <c r="B1425" s="9" t="s">
        <v>44</v>
      </c>
      <c r="C1425" s="9" t="s">
        <v>45</v>
      </c>
      <c r="D1425" s="7">
        <v>22.18</v>
      </c>
      <c r="E1425" s="7"/>
      <c r="F1425" s="39" t="s">
        <v>452</v>
      </c>
      <c r="G1425" s="5" t="s">
        <v>112</v>
      </c>
      <c r="H1425" s="69" t="s">
        <v>519</v>
      </c>
    </row>
    <row r="1426" spans="1:8">
      <c r="B1426" s="11" t="s">
        <v>46</v>
      </c>
      <c r="C1426" s="11" t="s">
        <v>33</v>
      </c>
      <c r="D1426" s="7"/>
      <c r="E1426" s="7">
        <f>+D1425</f>
        <v>22.18</v>
      </c>
      <c r="F1426" s="101" t="s">
        <v>513</v>
      </c>
      <c r="G1426" s="5" t="s">
        <v>112</v>
      </c>
    </row>
    <row r="1427" spans="1:8">
      <c r="B1427" s="3"/>
      <c r="C1427" s="8" t="s">
        <v>514</v>
      </c>
      <c r="D1427" s="7"/>
      <c r="E1427" s="7"/>
      <c r="F1427" s="39"/>
    </row>
    <row r="1428" spans="1:8">
      <c r="A1428" s="105"/>
      <c r="C1428" s="6"/>
      <c r="D1428" s="12"/>
      <c r="E1428" s="12"/>
      <c r="F1428" s="82"/>
      <c r="G1428" s="12"/>
      <c r="H1428" s="6"/>
    </row>
    <row r="1429" spans="1:8" ht="14">
      <c r="A1429" s="92">
        <v>42521</v>
      </c>
      <c r="B1429" s="9" t="s">
        <v>44</v>
      </c>
      <c r="C1429" s="9" t="s">
        <v>45</v>
      </c>
      <c r="D1429" s="7">
        <v>15435.15</v>
      </c>
      <c r="E1429" s="7"/>
      <c r="F1429" s="39" t="s">
        <v>511</v>
      </c>
      <c r="G1429" s="29" t="s">
        <v>112</v>
      </c>
      <c r="H1429" s="69" t="s">
        <v>520</v>
      </c>
    </row>
    <row r="1430" spans="1:8" ht="14">
      <c r="B1430" s="11" t="s">
        <v>46</v>
      </c>
      <c r="C1430" s="11" t="s">
        <v>33</v>
      </c>
      <c r="D1430" s="7"/>
      <c r="E1430" s="7">
        <f>+D1429</f>
        <v>15435.15</v>
      </c>
      <c r="F1430" s="39"/>
      <c r="G1430" s="29" t="s">
        <v>112</v>
      </c>
    </row>
    <row r="1431" spans="1:8">
      <c r="B1431" s="3"/>
      <c r="C1431" s="8" t="s">
        <v>512</v>
      </c>
      <c r="D1431" s="7"/>
      <c r="E1431" s="7"/>
      <c r="F1431" s="39"/>
    </row>
    <row r="1432" spans="1:8">
      <c r="B1432" s="3"/>
      <c r="C1432" s="8"/>
      <c r="D1432" s="7"/>
      <c r="E1432" s="7"/>
      <c r="F1432" s="39"/>
    </row>
    <row r="1433" spans="1:8">
      <c r="A1433" s="105"/>
      <c r="C1433" s="5" t="s">
        <v>523</v>
      </c>
      <c r="D1433" s="12"/>
      <c r="E1433" s="12"/>
      <c r="F1433" s="82"/>
      <c r="G1433" s="12"/>
      <c r="H1433" s="6"/>
    </row>
    <row r="1434" spans="1:8" ht="14">
      <c r="A1434" s="105">
        <v>42529</v>
      </c>
      <c r="B1434" t="s">
        <v>147</v>
      </c>
      <c r="C1434" t="s">
        <v>274</v>
      </c>
      <c r="D1434" s="12">
        <v>1049.69</v>
      </c>
      <c r="E1434" s="12"/>
      <c r="F1434" s="86" t="s">
        <v>82</v>
      </c>
      <c r="G1434" s="29" t="s">
        <v>112</v>
      </c>
      <c r="H1434" s="69" t="s">
        <v>525</v>
      </c>
    </row>
    <row r="1435" spans="1:8" ht="14">
      <c r="A1435" s="105" t="s">
        <v>24</v>
      </c>
      <c r="B1435" s="15" t="s">
        <v>524</v>
      </c>
      <c r="C1435" s="15" t="s">
        <v>496</v>
      </c>
      <c r="D1435" s="12"/>
      <c r="E1435" s="12">
        <f>+D1434</f>
        <v>1049.69</v>
      </c>
      <c r="G1435" s="29" t="s">
        <v>112</v>
      </c>
    </row>
    <row r="1436" spans="1:8">
      <c r="A1436" s="105"/>
      <c r="C1436" s="6" t="s">
        <v>526</v>
      </c>
      <c r="D1436" s="12"/>
      <c r="E1436" s="12"/>
      <c r="F1436" s="86"/>
      <c r="G1436" s="12"/>
      <c r="H1436" s="6"/>
    </row>
    <row r="1438" spans="1:8">
      <c r="C1438" s="6"/>
      <c r="D1438" s="12"/>
      <c r="E1438" s="12"/>
      <c r="F1438" s="82"/>
      <c r="G1438" s="12"/>
      <c r="H1438" s="6"/>
    </row>
    <row r="1439" spans="1:8" ht="15.5">
      <c r="B1439" s="30"/>
      <c r="C1439" s="13" t="s">
        <v>237</v>
      </c>
      <c r="D1439" s="30"/>
      <c r="E1439" s="14"/>
      <c r="F1439" s="30"/>
    </row>
    <row r="1440" spans="1:8">
      <c r="A1440" s="92">
        <v>42247</v>
      </c>
      <c r="B1440" s="31" t="s">
        <v>428</v>
      </c>
      <c r="C1440" s="32" t="s">
        <v>553</v>
      </c>
      <c r="D1440" s="7">
        <v>0.95</v>
      </c>
      <c r="E1440" s="7"/>
      <c r="F1440" s="100" t="s">
        <v>434</v>
      </c>
      <c r="G1440" s="5" t="s">
        <v>112</v>
      </c>
      <c r="H1440" s="69" t="s">
        <v>555</v>
      </c>
    </row>
    <row r="1441" spans="1:8">
      <c r="B1441" s="33" t="s">
        <v>195</v>
      </c>
      <c r="C1441" s="34" t="s">
        <v>429</v>
      </c>
      <c r="D1441" s="7" t="s">
        <v>24</v>
      </c>
      <c r="E1441" s="7">
        <f>+D1440</f>
        <v>0.95</v>
      </c>
      <c r="F1441" s="100" t="s">
        <v>435</v>
      </c>
      <c r="G1441" s="5" t="s">
        <v>112</v>
      </c>
    </row>
    <row r="1442" spans="1:8">
      <c r="B1442" s="31" t="s">
        <v>430</v>
      </c>
      <c r="C1442" s="32" t="s">
        <v>431</v>
      </c>
      <c r="D1442" s="7">
        <v>0.95</v>
      </c>
      <c r="E1442" s="7"/>
      <c r="F1442" s="100" t="s">
        <v>436</v>
      </c>
      <c r="G1442" s="5" t="s">
        <v>112</v>
      </c>
    </row>
    <row r="1443" spans="1:8">
      <c r="B1443" s="33" t="s">
        <v>87</v>
      </c>
      <c r="C1443" s="34" t="s">
        <v>53</v>
      </c>
      <c r="D1443" s="7" t="s">
        <v>24</v>
      </c>
      <c r="E1443" s="7">
        <f>+D1442</f>
        <v>0.95</v>
      </c>
      <c r="F1443" s="100" t="s">
        <v>437</v>
      </c>
      <c r="G1443" s="5" t="s">
        <v>112</v>
      </c>
    </row>
    <row r="1444" spans="1:8">
      <c r="B1444" s="31"/>
      <c r="C1444" s="36" t="s">
        <v>554</v>
      </c>
      <c r="D1444" s="7"/>
      <c r="E1444" s="7"/>
      <c r="F1444" s="39"/>
    </row>
    <row r="1445" spans="1:8">
      <c r="B1445" s="31"/>
      <c r="C1445" s="36"/>
      <c r="D1445" s="7"/>
      <c r="E1445" s="7"/>
      <c r="F1445" s="39"/>
    </row>
    <row r="1446" spans="1:8">
      <c r="A1446" s="92">
        <v>42216</v>
      </c>
      <c r="B1446" s="31" t="s">
        <v>416</v>
      </c>
      <c r="C1446" s="32" t="s">
        <v>556</v>
      </c>
      <c r="D1446" s="7">
        <v>15.24</v>
      </c>
      <c r="E1446" s="7"/>
      <c r="F1446" s="100" t="s">
        <v>558</v>
      </c>
      <c r="G1446" s="5" t="s">
        <v>112</v>
      </c>
      <c r="H1446" s="69" t="s">
        <v>562</v>
      </c>
    </row>
    <row r="1447" spans="1:8">
      <c r="B1447" s="33" t="s">
        <v>221</v>
      </c>
      <c r="C1447" s="34" t="s">
        <v>557</v>
      </c>
      <c r="D1447" s="7" t="s">
        <v>24</v>
      </c>
      <c r="E1447" s="7">
        <f>+D1446</f>
        <v>15.24</v>
      </c>
      <c r="F1447" s="100" t="s">
        <v>559</v>
      </c>
    </row>
    <row r="1448" spans="1:8">
      <c r="B1448" s="31" t="s">
        <v>533</v>
      </c>
      <c r="C1448" s="32" t="s">
        <v>561</v>
      </c>
      <c r="D1448" s="7">
        <v>15.24</v>
      </c>
      <c r="E1448" s="7"/>
      <c r="F1448" s="100" t="s">
        <v>436</v>
      </c>
    </row>
    <row r="1449" spans="1:8">
      <c r="B1449" s="33" t="s">
        <v>236</v>
      </c>
      <c r="C1449" s="34" t="s">
        <v>560</v>
      </c>
      <c r="D1449" s="7" t="s">
        <v>24</v>
      </c>
      <c r="E1449" s="7">
        <v>15.24</v>
      </c>
      <c r="F1449" s="100" t="s">
        <v>436</v>
      </c>
    </row>
    <row r="1450" spans="1:8">
      <c r="B1450" s="31"/>
      <c r="C1450" s="36" t="s">
        <v>777</v>
      </c>
      <c r="D1450" s="7"/>
      <c r="E1450" s="7"/>
      <c r="F1450" s="39"/>
    </row>
    <row r="1451" spans="1:8">
      <c r="B1451" s="31"/>
      <c r="C1451" s="36"/>
      <c r="D1451" s="7"/>
      <c r="E1451" s="7"/>
      <c r="F1451" s="39"/>
    </row>
    <row r="1452" spans="1:8">
      <c r="A1452" s="92">
        <v>42247</v>
      </c>
      <c r="B1452" s="35" t="s">
        <v>78</v>
      </c>
      <c r="C1452" s="32" t="s">
        <v>445</v>
      </c>
      <c r="D1452" s="7">
        <v>0.06</v>
      </c>
      <c r="E1452" s="7"/>
      <c r="F1452" s="100" t="s">
        <v>79</v>
      </c>
      <c r="G1452" s="5" t="s">
        <v>112</v>
      </c>
      <c r="H1452" s="69" t="s">
        <v>568</v>
      </c>
    </row>
    <row r="1453" spans="1:8">
      <c r="B1453" s="33" t="s">
        <v>483</v>
      </c>
      <c r="C1453" s="34" t="s">
        <v>563</v>
      </c>
      <c r="D1453" s="7"/>
      <c r="E1453" s="7">
        <f>+D1452</f>
        <v>0.06</v>
      </c>
      <c r="F1453" s="100" t="s">
        <v>440</v>
      </c>
      <c r="G1453" s="5" t="s">
        <v>112</v>
      </c>
      <c r="H1453" s="69" t="s">
        <v>534</v>
      </c>
    </row>
    <row r="1454" spans="1:8">
      <c r="B1454" s="35" t="s">
        <v>87</v>
      </c>
      <c r="C1454" s="32" t="s">
        <v>53</v>
      </c>
      <c r="D1454" s="7">
        <v>0.06</v>
      </c>
      <c r="E1454" s="7"/>
      <c r="F1454" s="100" t="s">
        <v>441</v>
      </c>
      <c r="G1454" s="5" t="s">
        <v>112</v>
      </c>
      <c r="H1454" s="69" t="s">
        <v>569</v>
      </c>
    </row>
    <row r="1455" spans="1:8" ht="15.5">
      <c r="B1455" s="33" t="s">
        <v>473</v>
      </c>
      <c r="C1455" s="34" t="s">
        <v>567</v>
      </c>
      <c r="D1455" s="30"/>
      <c r="E1455" s="14">
        <f>+D1454</f>
        <v>0.06</v>
      </c>
      <c r="F1455" s="100" t="s">
        <v>442</v>
      </c>
      <c r="G1455" s="5" t="s">
        <v>112</v>
      </c>
      <c r="H1455" s="69" t="s">
        <v>570</v>
      </c>
    </row>
    <row r="1456" spans="1:8" ht="15.5">
      <c r="B1456" s="30"/>
      <c r="C1456" s="36" t="s">
        <v>564</v>
      </c>
      <c r="D1456" s="30"/>
      <c r="E1456" s="14"/>
      <c r="F1456" s="30"/>
      <c r="G1456" s="5" t="s">
        <v>112</v>
      </c>
      <c r="H1456" s="69" t="s">
        <v>571</v>
      </c>
    </row>
    <row r="1457" spans="1:8">
      <c r="B1457" s="31"/>
      <c r="C1457" s="36"/>
      <c r="D1457" s="7"/>
      <c r="E1457" s="7"/>
      <c r="F1457" s="39"/>
    </row>
    <row r="1458" spans="1:8">
      <c r="A1458" s="92">
        <v>42247</v>
      </c>
      <c r="B1458" s="35" t="s">
        <v>483</v>
      </c>
      <c r="C1458" s="32" t="s">
        <v>565</v>
      </c>
      <c r="D1458" s="14">
        <v>10</v>
      </c>
      <c r="E1458" s="59" t="s">
        <v>24</v>
      </c>
      <c r="F1458" s="100" t="s">
        <v>566</v>
      </c>
      <c r="G1458" s="5" t="s">
        <v>112</v>
      </c>
      <c r="H1458" s="69" t="s">
        <v>572</v>
      </c>
    </row>
    <row r="1459" spans="1:8">
      <c r="B1459" s="33" t="s">
        <v>78</v>
      </c>
      <c r="C1459" s="34" t="s">
        <v>445</v>
      </c>
      <c r="D1459" s="14" t="s">
        <v>24</v>
      </c>
      <c r="E1459" s="14">
        <f>+D1458</f>
        <v>10</v>
      </c>
      <c r="F1459" s="100" t="s">
        <v>435</v>
      </c>
      <c r="G1459" s="5" t="s">
        <v>112</v>
      </c>
    </row>
    <row r="1460" spans="1:8">
      <c r="B1460" s="35" t="s">
        <v>473</v>
      </c>
      <c r="C1460" s="32" t="s">
        <v>567</v>
      </c>
      <c r="D1460" s="14">
        <v>10</v>
      </c>
      <c r="E1460" s="59" t="s">
        <v>24</v>
      </c>
      <c r="F1460" s="100" t="s">
        <v>436</v>
      </c>
      <c r="G1460" s="5" t="s">
        <v>112</v>
      </c>
    </row>
    <row r="1461" spans="1:8">
      <c r="B1461" s="33" t="s">
        <v>87</v>
      </c>
      <c r="C1461" s="34" t="s">
        <v>53</v>
      </c>
      <c r="D1461" s="14" t="s">
        <v>24</v>
      </c>
      <c r="E1461" s="14">
        <f>+D1460</f>
        <v>10</v>
      </c>
      <c r="F1461" s="116" t="s">
        <v>437</v>
      </c>
      <c r="G1461" s="5" t="s">
        <v>112</v>
      </c>
      <c r="H1461" s="6"/>
    </row>
    <row r="1462" spans="1:8">
      <c r="C1462" s="36" t="s">
        <v>575</v>
      </c>
      <c r="D1462" s="12"/>
      <c r="E1462" s="12"/>
      <c r="F1462" s="82"/>
      <c r="G1462" s="12"/>
      <c r="H1462" s="6"/>
    </row>
    <row r="1463" spans="1:8">
      <c r="A1463" s="56"/>
      <c r="C1463" s="8"/>
      <c r="D1463" s="14"/>
      <c r="E1463" s="14"/>
    </row>
    <row r="1464" spans="1:8">
      <c r="A1464" s="92">
        <v>42195</v>
      </c>
      <c r="B1464" s="9" t="s">
        <v>87</v>
      </c>
      <c r="C1464" s="9" t="s">
        <v>479</v>
      </c>
      <c r="D1464" s="14">
        <v>17135.72</v>
      </c>
      <c r="E1464" s="14"/>
      <c r="F1464" s="46" t="s">
        <v>480</v>
      </c>
      <c r="G1464" s="5" t="s">
        <v>112</v>
      </c>
      <c r="H1464" s="8" t="s">
        <v>582</v>
      </c>
    </row>
    <row r="1465" spans="1:8">
      <c r="B1465" s="11" t="s">
        <v>162</v>
      </c>
      <c r="C1465" s="11" t="s">
        <v>576</v>
      </c>
      <c r="D1465" s="14"/>
      <c r="E1465" s="14">
        <f>SUM(D1464:D1464)</f>
        <v>17135.72</v>
      </c>
      <c r="G1465" s="5" t="s">
        <v>112</v>
      </c>
      <c r="H1465" s="5"/>
    </row>
    <row r="1466" spans="1:8">
      <c r="B1466" s="9" t="s">
        <v>205</v>
      </c>
      <c r="C1466" s="9" t="s">
        <v>141</v>
      </c>
      <c r="D1466" s="14">
        <v>21505.88</v>
      </c>
      <c r="E1466" s="14"/>
      <c r="G1466" s="5" t="s">
        <v>112</v>
      </c>
      <c r="H1466" s="5"/>
    </row>
    <row r="1467" spans="1:8">
      <c r="B1467" s="11" t="s">
        <v>202</v>
      </c>
      <c r="C1467" s="10" t="s">
        <v>481</v>
      </c>
      <c r="D1467" s="14"/>
      <c r="E1467" s="14">
        <f>SUM(D1466:D1466)</f>
        <v>21505.88</v>
      </c>
      <c r="G1467" s="5" t="s">
        <v>112</v>
      </c>
      <c r="H1467" s="5"/>
    </row>
    <row r="1468" spans="1:8">
      <c r="C1468" s="6" t="s">
        <v>577</v>
      </c>
      <c r="D1468" s="7"/>
      <c r="E1468" s="7"/>
      <c r="H1468" s="5"/>
    </row>
    <row r="1469" spans="1:8">
      <c r="C1469" s="6"/>
      <c r="D1469" s="7"/>
      <c r="E1469" s="7"/>
      <c r="H1469" s="5"/>
    </row>
    <row r="1470" spans="1:8">
      <c r="A1470" s="92">
        <v>42195</v>
      </c>
      <c r="B1470" s="9" t="s">
        <v>87</v>
      </c>
      <c r="C1470" s="9" t="s">
        <v>479</v>
      </c>
      <c r="D1470" s="14">
        <v>22.67</v>
      </c>
      <c r="E1470" s="14"/>
      <c r="F1470" s="46" t="s">
        <v>480</v>
      </c>
      <c r="G1470" s="5" t="s">
        <v>112</v>
      </c>
      <c r="H1470" s="8" t="s">
        <v>581</v>
      </c>
    </row>
    <row r="1471" spans="1:8">
      <c r="B1471" s="11" t="s">
        <v>162</v>
      </c>
      <c r="C1471" s="11" t="s">
        <v>576</v>
      </c>
      <c r="D1471" s="14"/>
      <c r="E1471" s="14">
        <f>SUM(D1470:D1470)</f>
        <v>22.67</v>
      </c>
      <c r="G1471" s="5" t="s">
        <v>112</v>
      </c>
      <c r="H1471" s="5"/>
    </row>
    <row r="1472" spans="1:8">
      <c r="B1472" s="9" t="s">
        <v>205</v>
      </c>
      <c r="C1472" s="9" t="s">
        <v>141</v>
      </c>
      <c r="D1472" s="14">
        <v>79.31</v>
      </c>
      <c r="E1472" s="14"/>
      <c r="G1472" s="5" t="s">
        <v>112</v>
      </c>
      <c r="H1472" s="5"/>
    </row>
    <row r="1473" spans="1:8">
      <c r="B1473" s="11" t="s">
        <v>202</v>
      </c>
      <c r="C1473" s="10" t="s">
        <v>481</v>
      </c>
      <c r="D1473" s="14"/>
      <c r="E1473" s="14">
        <f>SUM(D1472:D1472)</f>
        <v>79.31</v>
      </c>
      <c r="G1473" s="5" t="s">
        <v>112</v>
      </c>
      <c r="H1473" s="5"/>
    </row>
    <row r="1474" spans="1:8">
      <c r="C1474" s="6" t="s">
        <v>578</v>
      </c>
      <c r="D1474" s="7"/>
      <c r="E1474" s="7"/>
      <c r="H1474" s="5"/>
    </row>
    <row r="1475" spans="1:8">
      <c r="C1475" s="6"/>
      <c r="D1475" s="7"/>
      <c r="E1475" s="7"/>
      <c r="H1475" s="5"/>
    </row>
    <row r="1476" spans="1:8">
      <c r="A1476" s="92">
        <v>42195</v>
      </c>
      <c r="B1476" s="9" t="s">
        <v>87</v>
      </c>
      <c r="C1476" s="9" t="s">
        <v>479</v>
      </c>
      <c r="D1476" s="14">
        <v>356.98</v>
      </c>
      <c r="E1476" s="14"/>
      <c r="F1476" s="46" t="s">
        <v>480</v>
      </c>
      <c r="G1476" s="5" t="s">
        <v>112</v>
      </c>
      <c r="H1476" s="8" t="s">
        <v>580</v>
      </c>
    </row>
    <row r="1477" spans="1:8">
      <c r="B1477" s="11" t="s">
        <v>162</v>
      </c>
      <c r="C1477" s="11" t="s">
        <v>576</v>
      </c>
      <c r="D1477" s="14"/>
      <c r="E1477" s="14">
        <f>SUM(D1476:D1476)</f>
        <v>356.98</v>
      </c>
      <c r="G1477" s="5" t="s">
        <v>112</v>
      </c>
      <c r="H1477" s="5"/>
    </row>
    <row r="1478" spans="1:8" ht="12.75" customHeight="1">
      <c r="B1478" s="9" t="s">
        <v>205</v>
      </c>
      <c r="C1478" s="9" t="s">
        <v>141</v>
      </c>
      <c r="D1478" s="14">
        <v>513.36</v>
      </c>
      <c r="E1478" s="14"/>
      <c r="G1478" s="5" t="s">
        <v>112</v>
      </c>
      <c r="H1478" s="5"/>
    </row>
    <row r="1479" spans="1:8" ht="12.75" customHeight="1">
      <c r="B1479" s="11" t="s">
        <v>202</v>
      </c>
      <c r="C1479" s="10" t="s">
        <v>481</v>
      </c>
      <c r="D1479" s="14"/>
      <c r="E1479" s="14">
        <f>SUM(D1478:D1478)</f>
        <v>513.36</v>
      </c>
      <c r="G1479" s="5" t="s">
        <v>112</v>
      </c>
      <c r="H1479" s="5"/>
    </row>
    <row r="1480" spans="1:8" ht="12.75" customHeight="1">
      <c r="C1480" s="6" t="s">
        <v>579</v>
      </c>
      <c r="D1480" s="7"/>
      <c r="E1480" s="7"/>
      <c r="H1480" s="5"/>
    </row>
    <row r="1481" spans="1:8" ht="12.75" customHeight="1">
      <c r="C1481" s="6"/>
      <c r="D1481" s="7"/>
      <c r="E1481" s="7"/>
      <c r="H1481" s="5"/>
    </row>
    <row r="1482" spans="1:8">
      <c r="A1482" s="113"/>
      <c r="B1482" s="26"/>
      <c r="C1482" s="5" t="s">
        <v>586</v>
      </c>
      <c r="D1482" s="114"/>
      <c r="E1482" s="114"/>
      <c r="F1482" s="39"/>
      <c r="G1482" s="112"/>
      <c r="H1482" s="7"/>
    </row>
    <row r="1483" spans="1:8" ht="17" customHeight="1">
      <c r="A1483" s="92">
        <v>42551</v>
      </c>
      <c r="B1483" s="9" t="s">
        <v>44</v>
      </c>
      <c r="C1483" s="9" t="s">
        <v>45</v>
      </c>
      <c r="D1483" s="7">
        <v>206.08</v>
      </c>
      <c r="E1483" s="7"/>
      <c r="F1483" s="39" t="s">
        <v>583</v>
      </c>
      <c r="G1483" s="29" t="s">
        <v>112</v>
      </c>
      <c r="H1483" s="69" t="s">
        <v>584</v>
      </c>
    </row>
    <row r="1484" spans="1:8" ht="12" customHeight="1">
      <c r="B1484" s="11" t="s">
        <v>46</v>
      </c>
      <c r="C1484" s="11" t="s">
        <v>33</v>
      </c>
      <c r="D1484" s="7"/>
      <c r="E1484" s="7">
        <f>+D1483</f>
        <v>206.08</v>
      </c>
      <c r="F1484" s="39"/>
      <c r="G1484" s="29" t="s">
        <v>112</v>
      </c>
    </row>
    <row r="1485" spans="1:8" ht="12" customHeight="1">
      <c r="B1485" s="3"/>
      <c r="C1485" s="8" t="s">
        <v>585</v>
      </c>
      <c r="D1485" s="7"/>
      <c r="E1485" s="7"/>
      <c r="F1485" s="39"/>
    </row>
    <row r="1486" spans="1:8" ht="12.75" customHeight="1">
      <c r="A1486" s="113"/>
      <c r="B1486" s="26"/>
      <c r="C1486" s="28"/>
      <c r="D1486" s="114"/>
      <c r="E1486" s="114"/>
      <c r="F1486" s="39"/>
      <c r="G1486" s="112"/>
      <c r="H1486" s="7"/>
    </row>
    <row r="1487" spans="1:8" ht="12.75" customHeight="1">
      <c r="B1487" s="3"/>
      <c r="C1487" s="29" t="s">
        <v>587</v>
      </c>
      <c r="D1487" s="7"/>
      <c r="E1487" s="7"/>
      <c r="F1487" s="39"/>
    </row>
    <row r="1488" spans="1:8" ht="12.75" customHeight="1">
      <c r="A1488" s="92">
        <v>42551</v>
      </c>
      <c r="B1488" s="9" t="s">
        <v>46</v>
      </c>
      <c r="C1488" s="9" t="s">
        <v>33</v>
      </c>
      <c r="D1488" s="7">
        <v>18007.849999999999</v>
      </c>
      <c r="E1488" s="7"/>
      <c r="F1488" s="39" t="s">
        <v>255</v>
      </c>
      <c r="G1488" s="29" t="s">
        <v>112</v>
      </c>
      <c r="H1488" s="69" t="s">
        <v>588</v>
      </c>
    </row>
    <row r="1489" spans="1:8" ht="12.75" customHeight="1">
      <c r="B1489" s="11" t="s">
        <v>44</v>
      </c>
      <c r="C1489" s="11" t="s">
        <v>254</v>
      </c>
      <c r="D1489" s="7"/>
      <c r="E1489" s="7">
        <f>+D1488</f>
        <v>18007.849999999999</v>
      </c>
      <c r="F1489" s="39"/>
      <c r="G1489" s="29" t="s">
        <v>112</v>
      </c>
    </row>
    <row r="1490" spans="1:8" ht="12.75" customHeight="1">
      <c r="B1490" s="3"/>
      <c r="C1490" s="8" t="s">
        <v>589</v>
      </c>
      <c r="D1490" s="7"/>
      <c r="E1490" s="7"/>
      <c r="F1490" s="39"/>
    </row>
    <row r="1491" spans="1:8" ht="12.75" customHeight="1">
      <c r="A1491" s="56"/>
      <c r="B1491" s="15"/>
      <c r="C1491" s="8"/>
      <c r="D1491" s="14"/>
      <c r="E1491" s="14"/>
    </row>
    <row r="1492" spans="1:8" ht="12.75" customHeight="1">
      <c r="B1492" s="30"/>
      <c r="C1492" s="13" t="s">
        <v>237</v>
      </c>
      <c r="D1492" s="30"/>
      <c r="E1492" s="14"/>
      <c r="F1492" s="30"/>
    </row>
    <row r="1493" spans="1:8" ht="12" customHeight="1">
      <c r="A1493" s="92">
        <v>41882</v>
      </c>
      <c r="B1493" s="31" t="s">
        <v>428</v>
      </c>
      <c r="C1493" s="32" t="s">
        <v>433</v>
      </c>
      <c r="D1493" s="7">
        <v>0.06</v>
      </c>
      <c r="E1493" s="7"/>
      <c r="F1493" s="100" t="s">
        <v>434</v>
      </c>
      <c r="G1493" s="5" t="s">
        <v>112</v>
      </c>
      <c r="H1493" s="69" t="s">
        <v>443</v>
      </c>
    </row>
    <row r="1494" spans="1:8" ht="12" customHeight="1">
      <c r="B1494" s="33" t="s">
        <v>195</v>
      </c>
      <c r="C1494" s="34" t="s">
        <v>429</v>
      </c>
      <c r="D1494" s="7" t="s">
        <v>24</v>
      </c>
      <c r="E1494" s="7">
        <f>+D1493</f>
        <v>0.06</v>
      </c>
      <c r="F1494" s="100" t="s">
        <v>435</v>
      </c>
      <c r="G1494" s="5" t="s">
        <v>112</v>
      </c>
    </row>
    <row r="1495" spans="1:8">
      <c r="B1495" s="31" t="s">
        <v>430</v>
      </c>
      <c r="C1495" s="32" t="s">
        <v>431</v>
      </c>
      <c r="D1495" s="7">
        <v>0.06</v>
      </c>
      <c r="E1495" s="7"/>
      <c r="F1495" s="100" t="s">
        <v>436</v>
      </c>
      <c r="G1495" s="5" t="s">
        <v>112</v>
      </c>
    </row>
    <row r="1496" spans="1:8" ht="14" customHeight="1">
      <c r="B1496" s="33" t="s">
        <v>87</v>
      </c>
      <c r="C1496" s="34" t="s">
        <v>53</v>
      </c>
      <c r="D1496" s="7" t="s">
        <v>24</v>
      </c>
      <c r="E1496" s="7">
        <f>+D1495</f>
        <v>0.06</v>
      </c>
      <c r="F1496" s="100" t="s">
        <v>437</v>
      </c>
      <c r="G1496" s="5" t="s">
        <v>112</v>
      </c>
    </row>
    <row r="1497" spans="1:8" ht="12.75" customHeight="1">
      <c r="B1497" s="31"/>
      <c r="C1497" s="36" t="s">
        <v>432</v>
      </c>
      <c r="D1497" s="7"/>
      <c r="E1497" s="7"/>
      <c r="F1497" s="39"/>
    </row>
    <row r="1498" spans="1:8" ht="12.75" customHeight="1">
      <c r="B1498" s="31"/>
      <c r="C1498" s="36"/>
      <c r="D1498" s="7"/>
      <c r="E1498" s="7"/>
      <c r="F1498" s="39"/>
    </row>
    <row r="1499" spans="1:8" ht="14" customHeight="1">
      <c r="A1499" s="92">
        <v>41912</v>
      </c>
      <c r="B1499" s="35" t="s">
        <v>195</v>
      </c>
      <c r="C1499" s="32" t="s">
        <v>429</v>
      </c>
      <c r="D1499" s="7">
        <v>0.69</v>
      </c>
      <c r="E1499" s="7"/>
      <c r="F1499" s="100" t="s">
        <v>79</v>
      </c>
      <c r="G1499" s="5" t="s">
        <v>112</v>
      </c>
      <c r="H1499" s="69" t="s">
        <v>444</v>
      </c>
    </row>
    <row r="1500" spans="1:8" ht="14" customHeight="1">
      <c r="B1500" s="33" t="s">
        <v>428</v>
      </c>
      <c r="C1500" s="34" t="s">
        <v>439</v>
      </c>
      <c r="D1500" s="7"/>
      <c r="E1500" s="7">
        <f>+D1499</f>
        <v>0.69</v>
      </c>
      <c r="F1500" s="100" t="s">
        <v>440</v>
      </c>
      <c r="G1500" s="5" t="s">
        <v>112</v>
      </c>
    </row>
    <row r="1501" spans="1:8" ht="15" customHeight="1">
      <c r="B1501" s="35" t="s">
        <v>87</v>
      </c>
      <c r="C1501" s="32" t="s">
        <v>53</v>
      </c>
      <c r="D1501" s="7">
        <v>0.69</v>
      </c>
      <c r="E1501" s="7"/>
      <c r="F1501" s="100" t="s">
        <v>441</v>
      </c>
      <c r="G1501" s="5" t="s">
        <v>112</v>
      </c>
    </row>
    <row r="1502" spans="1:8" ht="15" customHeight="1">
      <c r="B1502" s="33" t="s">
        <v>430</v>
      </c>
      <c r="C1502" s="34" t="s">
        <v>431</v>
      </c>
      <c r="D1502" s="30"/>
      <c r="E1502" s="14">
        <f>+D1501</f>
        <v>0.69</v>
      </c>
      <c r="F1502" s="100" t="s">
        <v>442</v>
      </c>
      <c r="G1502" s="5" t="s">
        <v>112</v>
      </c>
    </row>
    <row r="1503" spans="1:8" ht="15" customHeight="1">
      <c r="B1503" s="30"/>
      <c r="C1503" s="36" t="s">
        <v>438</v>
      </c>
      <c r="D1503" s="30"/>
      <c r="E1503" s="14"/>
      <c r="F1503" s="30"/>
    </row>
    <row r="1504" spans="1:8" ht="15" customHeight="1">
      <c r="C1504" s="8"/>
      <c r="D1504" s="14"/>
      <c r="E1504" s="14"/>
    </row>
    <row r="1505" spans="1:10" ht="16.5" customHeight="1">
      <c r="A1505" s="92">
        <v>42179</v>
      </c>
      <c r="B1505" s="9" t="s">
        <v>277</v>
      </c>
      <c r="C1505" s="3" t="s">
        <v>302</v>
      </c>
      <c r="D1505" s="14">
        <v>2000</v>
      </c>
      <c r="E1505" s="14"/>
      <c r="F1505" s="46" t="s">
        <v>21</v>
      </c>
      <c r="G1505" s="5" t="s">
        <v>112</v>
      </c>
      <c r="H1505" s="69" t="s">
        <v>462</v>
      </c>
    </row>
    <row r="1506" spans="1:10" ht="12.75" customHeight="1">
      <c r="A1506" s="92" t="s">
        <v>24</v>
      </c>
      <c r="B1506" s="11" t="s">
        <v>276</v>
      </c>
      <c r="C1506" s="3" t="s">
        <v>300</v>
      </c>
      <c r="D1506" s="14"/>
      <c r="E1506" s="14">
        <f>+D1505</f>
        <v>2000</v>
      </c>
      <c r="G1506" s="5" t="s">
        <v>112</v>
      </c>
      <c r="I1506" s="2"/>
      <c r="J1506" s="2"/>
    </row>
    <row r="1507" spans="1:10" ht="12.75" customHeight="1">
      <c r="C1507" s="8" t="s">
        <v>453</v>
      </c>
      <c r="D1507" s="14"/>
      <c r="E1507" s="14"/>
      <c r="I1507" s="2"/>
      <c r="J1507" s="2"/>
    </row>
    <row r="1508" spans="1:10" ht="12.75" customHeight="1">
      <c r="C1508" s="8"/>
      <c r="D1508" s="14"/>
      <c r="E1508" s="14"/>
      <c r="I1508" s="2"/>
      <c r="J1508" s="2"/>
    </row>
    <row r="1509" spans="1:10" ht="12.75" customHeight="1">
      <c r="B1509" s="6"/>
      <c r="C1509" s="13" t="s">
        <v>456</v>
      </c>
      <c r="D1509" s="14"/>
      <c r="E1509" s="14"/>
      <c r="H1509" s="6"/>
      <c r="I1509" s="2"/>
      <c r="J1509" s="2"/>
    </row>
    <row r="1510" spans="1:10" ht="12.75" customHeight="1">
      <c r="A1510" s="92">
        <v>42146</v>
      </c>
      <c r="B1510" s="9" t="s">
        <v>278</v>
      </c>
      <c r="C1510" s="3" t="s">
        <v>454</v>
      </c>
      <c r="D1510" s="14">
        <v>66959.38</v>
      </c>
      <c r="E1510" s="14"/>
      <c r="F1510" s="39" t="s">
        <v>82</v>
      </c>
      <c r="G1510" s="5" t="s">
        <v>112</v>
      </c>
      <c r="H1510" s="6" t="s">
        <v>464</v>
      </c>
      <c r="I1510" s="2"/>
      <c r="J1510" s="2"/>
    </row>
    <row r="1511" spans="1:10" ht="12.75" customHeight="1">
      <c r="B1511" s="11" t="s">
        <v>110</v>
      </c>
      <c r="C1511" s="3" t="s">
        <v>455</v>
      </c>
      <c r="D1511" s="14"/>
      <c r="E1511" s="14">
        <f>+D1510</f>
        <v>66959.38</v>
      </c>
      <c r="F1511" s="39"/>
      <c r="G1511" s="5" t="s">
        <v>112</v>
      </c>
      <c r="H1511" s="6" t="s">
        <v>24</v>
      </c>
      <c r="I1511" s="2"/>
      <c r="J1511" s="2"/>
    </row>
    <row r="1512" spans="1:10" ht="12.75" customHeight="1">
      <c r="B1512" s="6"/>
      <c r="C1512" s="6" t="s">
        <v>457</v>
      </c>
      <c r="D1512" s="14"/>
      <c r="E1512" s="14"/>
      <c r="G1512" s="5" t="s">
        <v>24</v>
      </c>
      <c r="H1512" s="6" t="s">
        <v>24</v>
      </c>
      <c r="I1512" s="2"/>
      <c r="J1512" s="2"/>
    </row>
    <row r="1513" spans="1:10" ht="17.5" customHeight="1">
      <c r="A1513" s="56"/>
      <c r="C1513" s="6"/>
      <c r="D1513" s="14"/>
      <c r="E1513" s="14"/>
      <c r="F1513" s="48"/>
    </row>
    <row r="1514" spans="1:10" ht="12" customHeight="1">
      <c r="A1514" s="56"/>
      <c r="C1514" s="42" t="s">
        <v>259</v>
      </c>
      <c r="D1514" s="14"/>
      <c r="E1514" s="14"/>
      <c r="F1514" s="39" t="s">
        <v>261</v>
      </c>
    </row>
    <row r="1515" spans="1:10" ht="12" customHeight="1">
      <c r="A1515" s="56">
        <v>42175</v>
      </c>
      <c r="B1515" t="s">
        <v>185</v>
      </c>
      <c r="C1515" s="9" t="s">
        <v>53</v>
      </c>
      <c r="D1515" s="14">
        <v>0</v>
      </c>
      <c r="E1515" s="14"/>
      <c r="F1515" s="46" t="s">
        <v>459</v>
      </c>
      <c r="G1515" s="29" t="s">
        <v>112</v>
      </c>
      <c r="H1515" s="69" t="s">
        <v>465</v>
      </c>
    </row>
    <row r="1516" spans="1:10" ht="12" customHeight="1">
      <c r="A1516" s="56"/>
      <c r="B1516" s="11" t="s">
        <v>276</v>
      </c>
      <c r="C1516" s="3" t="s">
        <v>300</v>
      </c>
      <c r="D1516" s="14"/>
      <c r="E1516" s="14">
        <f>+D1515</f>
        <v>0</v>
      </c>
      <c r="F1516" s="102">
        <v>8618.07</v>
      </c>
      <c r="G1516" s="29" t="s">
        <v>112</v>
      </c>
    </row>
    <row r="1517" spans="1:10" ht="12.75" customHeight="1">
      <c r="A1517" s="56"/>
      <c r="B1517" t="s">
        <v>88</v>
      </c>
      <c r="C1517" s="9" t="s">
        <v>89</v>
      </c>
      <c r="D1517" s="14">
        <v>323.32</v>
      </c>
      <c r="E1517" s="14"/>
      <c r="F1517" s="39" t="s">
        <v>460</v>
      </c>
      <c r="G1517" s="29" t="s">
        <v>112</v>
      </c>
      <c r="I1517" s="2"/>
      <c r="J1517" s="2"/>
    </row>
    <row r="1518" spans="1:10" ht="15.65" customHeight="1">
      <c r="A1518" s="56"/>
      <c r="B1518" s="15" t="s">
        <v>90</v>
      </c>
      <c r="C1518" t="s">
        <v>91</v>
      </c>
      <c r="D1518" s="14"/>
      <c r="E1518" s="14">
        <f>+D1517</f>
        <v>323.32</v>
      </c>
      <c r="F1518" s="39">
        <v>323.32</v>
      </c>
      <c r="G1518" s="29" t="s">
        <v>112</v>
      </c>
    </row>
    <row r="1519" spans="1:10" ht="12.75" customHeight="1">
      <c r="A1519" s="56"/>
      <c r="B1519" s="15"/>
      <c r="C1519" s="8" t="s">
        <v>301</v>
      </c>
      <c r="D1519" s="14"/>
      <c r="E1519" s="14"/>
      <c r="F1519" s="39"/>
    </row>
    <row r="1520" spans="1:10" ht="12.75" customHeight="1">
      <c r="A1520" s="56"/>
      <c r="C1520" s="5" t="s">
        <v>458</v>
      </c>
      <c r="D1520" s="14"/>
      <c r="E1520" s="14"/>
      <c r="F1520" s="48"/>
    </row>
    <row r="1521" spans="1:8" ht="12.75" customHeight="1">
      <c r="A1521" s="56"/>
      <c r="C1521" s="5"/>
      <c r="D1521" s="14"/>
      <c r="E1521" s="14"/>
      <c r="F1521" s="48"/>
    </row>
    <row r="1522" spans="1:8" ht="12" customHeight="1">
      <c r="B1522" s="6"/>
      <c r="C1522" s="13" t="s">
        <v>461</v>
      </c>
      <c r="D1522" s="14"/>
      <c r="E1522" s="14"/>
    </row>
    <row r="1523" spans="1:8" ht="12" customHeight="1">
      <c r="A1523" s="92">
        <v>42177</v>
      </c>
      <c r="B1523" s="17" t="s">
        <v>216</v>
      </c>
      <c r="C1523" t="s">
        <v>217</v>
      </c>
      <c r="D1523" s="14">
        <v>10798.5</v>
      </c>
      <c r="E1523" s="14"/>
      <c r="F1523" s="46" t="s">
        <v>215</v>
      </c>
      <c r="G1523" s="29" t="s">
        <v>112</v>
      </c>
      <c r="H1523" s="69" t="s">
        <v>466</v>
      </c>
    </row>
    <row r="1524" spans="1:8" ht="12" customHeight="1">
      <c r="B1524" s="15" t="s">
        <v>205</v>
      </c>
      <c r="C1524" t="s">
        <v>218</v>
      </c>
      <c r="D1524" s="14"/>
      <c r="E1524" s="14">
        <f>+D1523</f>
        <v>10798.5</v>
      </c>
      <c r="G1524" s="29" t="s">
        <v>112</v>
      </c>
    </row>
    <row r="1525" spans="1:8" ht="12.75" customHeight="1">
      <c r="B1525" s="6"/>
      <c r="C1525" s="8" t="s">
        <v>463</v>
      </c>
      <c r="D1525" s="14"/>
      <c r="E1525" s="14"/>
    </row>
    <row r="1526" spans="1:8" ht="12.75" customHeight="1">
      <c r="A1526" s="56"/>
      <c r="C1526" s="5"/>
      <c r="D1526" s="14"/>
      <c r="E1526" s="14"/>
      <c r="F1526" s="48"/>
    </row>
    <row r="1527" spans="1:8" ht="12.75" customHeight="1">
      <c r="A1527" s="50"/>
      <c r="B1527" s="30"/>
      <c r="C1527" s="13" t="s">
        <v>237</v>
      </c>
      <c r="D1527" s="30"/>
      <c r="E1527" s="14"/>
      <c r="F1527" s="30"/>
    </row>
    <row r="1528" spans="1:8" ht="12" customHeight="1">
      <c r="A1528" s="92">
        <v>41881</v>
      </c>
      <c r="B1528" s="35" t="s">
        <v>78</v>
      </c>
      <c r="C1528" s="32" t="s">
        <v>445</v>
      </c>
      <c r="D1528" s="7">
        <v>7.01</v>
      </c>
      <c r="E1528" s="7"/>
      <c r="F1528" s="100" t="s">
        <v>79</v>
      </c>
      <c r="G1528" s="5" t="s">
        <v>112</v>
      </c>
      <c r="H1528" s="69" t="s">
        <v>450</v>
      </c>
    </row>
    <row r="1529" spans="1:8" ht="12" customHeight="1">
      <c r="B1529" s="33" t="s">
        <v>161</v>
      </c>
      <c r="C1529" s="34" t="s">
        <v>446</v>
      </c>
      <c r="D1529" s="7"/>
      <c r="E1529" s="7">
        <f>+D1528</f>
        <v>7.01</v>
      </c>
      <c r="F1529" s="100" t="s">
        <v>440</v>
      </c>
      <c r="G1529" s="5" t="s">
        <v>112</v>
      </c>
    </row>
    <row r="1530" spans="1:8" ht="12" customHeight="1">
      <c r="B1530" s="35" t="s">
        <v>87</v>
      </c>
      <c r="C1530" s="32" t="s">
        <v>53</v>
      </c>
      <c r="D1530" s="7">
        <v>7.01</v>
      </c>
      <c r="E1530" s="7"/>
      <c r="F1530" s="100" t="s">
        <v>441</v>
      </c>
      <c r="G1530" s="5" t="s">
        <v>112</v>
      </c>
    </row>
    <row r="1531" spans="1:8" ht="12.75" customHeight="1">
      <c r="B1531" s="33" t="s">
        <v>236</v>
      </c>
      <c r="C1531" s="34" t="s">
        <v>447</v>
      </c>
      <c r="D1531" s="30"/>
      <c r="E1531" s="14">
        <f>+D1530</f>
        <v>7.01</v>
      </c>
      <c r="F1531" s="100" t="s">
        <v>442</v>
      </c>
      <c r="G1531" s="5" t="s">
        <v>112</v>
      </c>
    </row>
    <row r="1532" spans="1:8" ht="12.75" customHeight="1">
      <c r="B1532" s="30"/>
      <c r="C1532" s="36" t="s">
        <v>448</v>
      </c>
      <c r="D1532" s="30"/>
      <c r="E1532" s="14"/>
      <c r="F1532" s="30"/>
    </row>
    <row r="1533" spans="1:8" ht="12.75" customHeight="1">
      <c r="B1533" s="30"/>
      <c r="C1533" s="36"/>
      <c r="D1533" s="30"/>
      <c r="E1533" s="14"/>
      <c r="F1533" s="30"/>
    </row>
    <row r="1534" spans="1:8" ht="12.75" customHeight="1">
      <c r="A1534" s="92">
        <v>41881</v>
      </c>
      <c r="B1534" s="35" t="s">
        <v>78</v>
      </c>
      <c r="C1534" s="32" t="s">
        <v>445</v>
      </c>
      <c r="D1534" s="7">
        <v>141.19999999999999</v>
      </c>
      <c r="E1534" s="7"/>
      <c r="F1534" s="100" t="s">
        <v>79</v>
      </c>
      <c r="G1534" s="5" t="s">
        <v>112</v>
      </c>
      <c r="H1534" s="69" t="s">
        <v>451</v>
      </c>
    </row>
    <row r="1535" spans="1:8" ht="12.75" customHeight="1">
      <c r="B1535" s="33" t="s">
        <v>161</v>
      </c>
      <c r="C1535" s="34" t="s">
        <v>449</v>
      </c>
      <c r="D1535" s="7"/>
      <c r="E1535" s="7">
        <f>+D1534</f>
        <v>141.19999999999999</v>
      </c>
      <c r="F1535" s="100" t="s">
        <v>440</v>
      </c>
      <c r="G1535" s="5" t="s">
        <v>112</v>
      </c>
    </row>
    <row r="1536" spans="1:8" ht="12.75" customHeight="1">
      <c r="B1536" s="35" t="s">
        <v>87</v>
      </c>
      <c r="C1536" s="32" t="s">
        <v>53</v>
      </c>
      <c r="D1536" s="7">
        <v>141.19999999999999</v>
      </c>
      <c r="E1536" s="7"/>
      <c r="F1536" s="100" t="s">
        <v>441</v>
      </c>
      <c r="G1536" s="5" t="s">
        <v>112</v>
      </c>
    </row>
    <row r="1537" spans="1:256" ht="12.75" customHeight="1">
      <c r="B1537" s="33" t="s">
        <v>236</v>
      </c>
      <c r="C1537" s="34" t="s">
        <v>447</v>
      </c>
      <c r="D1537" s="30"/>
      <c r="E1537" s="14">
        <f>+D1536</f>
        <v>141.19999999999999</v>
      </c>
      <c r="F1537" s="100" t="s">
        <v>442</v>
      </c>
      <c r="G1537" s="5" t="s">
        <v>112</v>
      </c>
    </row>
    <row r="1538" spans="1:256" ht="12.75" customHeight="1">
      <c r="B1538" s="30"/>
      <c r="C1538" s="36" t="s">
        <v>448</v>
      </c>
      <c r="D1538" s="30"/>
      <c r="E1538" s="14"/>
      <c r="F1538" s="30"/>
    </row>
    <row r="1539" spans="1:256" ht="12.75" customHeight="1">
      <c r="B1539" s="30"/>
      <c r="C1539" s="30"/>
      <c r="D1539" s="30"/>
      <c r="E1539" s="14"/>
      <c r="F1539" s="30"/>
    </row>
    <row r="1540" spans="1:256" ht="13.25" customHeight="1">
      <c r="B1540" s="31"/>
      <c r="C1540" s="13" t="s">
        <v>237</v>
      </c>
      <c r="D1540" s="7"/>
      <c r="E1540" s="7"/>
      <c r="F1540" s="39"/>
    </row>
    <row r="1541" spans="1:256" ht="12.75" customHeight="1">
      <c r="A1541" s="92">
        <v>41578</v>
      </c>
      <c r="B1541" s="31" t="s">
        <v>131</v>
      </c>
      <c r="C1541" s="32" t="s">
        <v>238</v>
      </c>
      <c r="D1541" s="7">
        <v>1862.68</v>
      </c>
      <c r="E1541" s="7"/>
      <c r="F1541" s="39" t="s">
        <v>156</v>
      </c>
      <c r="G1541" s="29" t="s">
        <v>112</v>
      </c>
      <c r="H1541" s="69" t="s">
        <v>243</v>
      </c>
    </row>
    <row r="1542" spans="1:256" ht="12.75" customHeight="1">
      <c r="B1542" s="33" t="s">
        <v>64</v>
      </c>
      <c r="C1542" s="34" t="s">
        <v>65</v>
      </c>
      <c r="D1542" s="7" t="s">
        <v>24</v>
      </c>
      <c r="E1542" s="7">
        <f>+D1541</f>
        <v>1862.68</v>
      </c>
      <c r="F1542" s="39" t="s">
        <v>63</v>
      </c>
      <c r="G1542" s="29" t="s">
        <v>112</v>
      </c>
    </row>
    <row r="1543" spans="1:256" ht="12.75" customHeight="1">
      <c r="B1543" s="31" t="s">
        <v>16</v>
      </c>
      <c r="C1543" s="32" t="s">
        <v>157</v>
      </c>
      <c r="D1543" s="7">
        <v>1862.68</v>
      </c>
      <c r="E1543" s="7"/>
      <c r="F1543" s="39" t="s">
        <v>84</v>
      </c>
      <c r="G1543" s="29" t="s">
        <v>112</v>
      </c>
    </row>
    <row r="1544" spans="1:256" ht="12.75" customHeight="1">
      <c r="B1544" s="33" t="s">
        <v>87</v>
      </c>
      <c r="C1544" s="34" t="s">
        <v>155</v>
      </c>
      <c r="D1544" s="7" t="s">
        <v>24</v>
      </c>
      <c r="E1544" s="7">
        <f>+D1543</f>
        <v>1862.68</v>
      </c>
      <c r="F1544" s="39" t="s">
        <v>158</v>
      </c>
      <c r="G1544" s="29" t="s">
        <v>112</v>
      </c>
    </row>
    <row r="1545" spans="1:256" ht="12.75" customHeight="1">
      <c r="B1545" s="31" t="s">
        <v>147</v>
      </c>
      <c r="C1545" s="32" t="s">
        <v>69</v>
      </c>
      <c r="D1545" s="7">
        <v>1862.68</v>
      </c>
      <c r="E1545" s="7"/>
      <c r="F1545" s="39" t="s">
        <v>153</v>
      </c>
      <c r="G1545" s="5" t="s">
        <v>112</v>
      </c>
    </row>
    <row r="1546" spans="1:256" ht="12.75" customHeight="1">
      <c r="B1546" s="33" t="s">
        <v>66</v>
      </c>
      <c r="C1546" s="34" t="s">
        <v>67</v>
      </c>
      <c r="D1546" s="7" t="s">
        <v>24</v>
      </c>
      <c r="E1546" s="7">
        <f>+D1545</f>
        <v>1862.68</v>
      </c>
      <c r="F1546" s="39" t="s">
        <v>68</v>
      </c>
      <c r="G1546" s="5" t="s">
        <v>112</v>
      </c>
    </row>
    <row r="1547" spans="1:256" ht="12.75" customHeight="1">
      <c r="B1547" s="31"/>
      <c r="C1547" s="36" t="s">
        <v>70</v>
      </c>
      <c r="D1547" s="7"/>
      <c r="E1547" s="7"/>
      <c r="F1547" s="39"/>
    </row>
    <row r="1548" spans="1:256" ht="12.75" customHeight="1">
      <c r="B1548" s="31"/>
      <c r="C1548" s="36"/>
      <c r="D1548" s="7"/>
      <c r="E1548" s="7"/>
      <c r="F1548" s="39"/>
    </row>
    <row r="1549" spans="1:256" ht="12.75" customHeight="1">
      <c r="B1549" s="30"/>
      <c r="C1549" s="13" t="s">
        <v>237</v>
      </c>
      <c r="D1549" s="30"/>
      <c r="E1549" s="14"/>
      <c r="F1549" s="30"/>
    </row>
    <row r="1550" spans="1:256" s="24" customFormat="1" ht="11.5" customHeight="1">
      <c r="A1550" s="56">
        <v>41578</v>
      </c>
      <c r="B1550" s="31" t="s">
        <v>161</v>
      </c>
      <c r="C1550" s="32" t="s">
        <v>246</v>
      </c>
      <c r="D1550" s="7">
        <v>5920.34</v>
      </c>
      <c r="E1550" s="7"/>
      <c r="F1550" s="39" t="s">
        <v>232</v>
      </c>
      <c r="G1550" s="29" t="s">
        <v>112</v>
      </c>
      <c r="H1550" s="69" t="s">
        <v>252</v>
      </c>
      <c r="I1550" s="25"/>
      <c r="J1550"/>
      <c r="K1550" s="6"/>
      <c r="L1550" s="7"/>
      <c r="M1550" s="7"/>
      <c r="N1550" s="46"/>
      <c r="O1550" s="29"/>
      <c r="P1550" s="69"/>
      <c r="Q1550" s="25"/>
      <c r="R1550"/>
      <c r="S1550" s="6"/>
      <c r="T1550" s="7"/>
      <c r="U1550" s="7"/>
      <c r="V1550" s="46"/>
      <c r="W1550" s="29"/>
      <c r="X1550" s="69"/>
      <c r="Y1550" s="25"/>
      <c r="Z1550"/>
      <c r="AA1550" s="6"/>
      <c r="AB1550" s="7"/>
      <c r="AC1550" s="7"/>
      <c r="AD1550" s="46"/>
      <c r="AE1550" s="29"/>
      <c r="AF1550" s="69"/>
      <c r="AG1550" s="25"/>
      <c r="AH1550"/>
      <c r="AI1550" s="6"/>
      <c r="AJ1550" s="7"/>
      <c r="AK1550" s="7"/>
      <c r="AL1550" s="46"/>
      <c r="AM1550" s="29"/>
      <c r="AN1550" s="69"/>
      <c r="AO1550" s="25"/>
      <c r="AP1550"/>
      <c r="AQ1550" s="6"/>
      <c r="AR1550" s="7"/>
      <c r="AS1550" s="7"/>
      <c r="AT1550" s="46"/>
      <c r="AU1550" s="29"/>
      <c r="AV1550" s="69"/>
      <c r="AW1550" s="25"/>
      <c r="AX1550"/>
      <c r="AY1550" s="6"/>
      <c r="AZ1550" s="7"/>
      <c r="BA1550" s="7"/>
      <c r="BB1550" s="46"/>
      <c r="BC1550" s="29"/>
      <c r="BD1550" s="69"/>
      <c r="BE1550" s="25"/>
      <c r="BF1550"/>
      <c r="BG1550" s="6"/>
      <c r="BH1550" s="7"/>
      <c r="BI1550" s="7"/>
      <c r="BJ1550" s="46"/>
      <c r="BK1550" s="29"/>
      <c r="BL1550" s="69"/>
      <c r="BM1550" s="25"/>
      <c r="BN1550"/>
      <c r="BO1550" s="6"/>
      <c r="BP1550" s="7"/>
      <c r="BQ1550" s="7"/>
      <c r="BR1550" s="46"/>
      <c r="BS1550" s="29"/>
      <c r="BT1550" s="69"/>
      <c r="BU1550" s="25"/>
      <c r="BV1550"/>
      <c r="BW1550" s="6"/>
      <c r="BX1550" s="7"/>
      <c r="BY1550" s="7"/>
      <c r="BZ1550" s="46"/>
      <c r="CA1550" s="29"/>
      <c r="CB1550" s="69"/>
      <c r="CC1550" s="25"/>
      <c r="CD1550"/>
      <c r="CE1550" s="6"/>
      <c r="CF1550" s="7"/>
      <c r="CG1550" s="7"/>
      <c r="CH1550" s="46"/>
      <c r="CI1550" s="29"/>
      <c r="CJ1550" s="69"/>
      <c r="CK1550" s="25"/>
      <c r="CL1550"/>
      <c r="CM1550" s="6"/>
      <c r="CN1550" s="7"/>
      <c r="CO1550" s="7"/>
      <c r="CP1550" s="46"/>
      <c r="CQ1550" s="29"/>
      <c r="CR1550" s="69"/>
      <c r="CS1550" s="25"/>
      <c r="CT1550"/>
      <c r="CU1550" s="6"/>
      <c r="CV1550" s="7"/>
      <c r="CW1550" s="7"/>
      <c r="CX1550" s="46"/>
      <c r="CY1550" s="29"/>
      <c r="CZ1550" s="69"/>
      <c r="DA1550" s="25"/>
      <c r="DB1550"/>
      <c r="DC1550" s="6"/>
      <c r="DD1550" s="7"/>
      <c r="DE1550" s="7"/>
      <c r="DF1550" s="46"/>
      <c r="DG1550" s="29"/>
      <c r="DH1550" s="69"/>
      <c r="DI1550" s="25"/>
      <c r="DJ1550"/>
      <c r="DK1550" s="6"/>
      <c r="DL1550" s="7"/>
      <c r="DM1550" s="7"/>
      <c r="DN1550" s="46"/>
      <c r="DO1550" s="29"/>
      <c r="DP1550" s="69"/>
      <c r="DQ1550" s="25"/>
      <c r="DR1550"/>
      <c r="DS1550" s="6"/>
      <c r="DT1550" s="7"/>
      <c r="DU1550" s="7"/>
      <c r="DV1550" s="46"/>
      <c r="DW1550" s="29"/>
      <c r="DX1550" s="69"/>
      <c r="DY1550" s="25"/>
      <c r="DZ1550"/>
      <c r="EA1550" s="6"/>
      <c r="EB1550" s="7"/>
      <c r="EC1550" s="7"/>
      <c r="ED1550" s="46"/>
      <c r="EE1550" s="29"/>
      <c r="EF1550" s="69"/>
      <c r="EG1550" s="25"/>
      <c r="EH1550"/>
      <c r="EI1550" s="6"/>
      <c r="EJ1550" s="7"/>
      <c r="EK1550" s="7"/>
      <c r="EL1550" s="46"/>
      <c r="EM1550" s="29"/>
      <c r="EN1550" s="69"/>
      <c r="EO1550" s="25"/>
      <c r="EP1550"/>
      <c r="EQ1550" s="6"/>
      <c r="ER1550" s="7"/>
      <c r="ES1550" s="7"/>
      <c r="ET1550" s="46"/>
      <c r="EU1550" s="29"/>
      <c r="EV1550" s="69"/>
      <c r="EW1550" s="25"/>
      <c r="EX1550"/>
      <c r="EY1550" s="6"/>
      <c r="EZ1550" s="7"/>
      <c r="FA1550" s="7"/>
      <c r="FB1550" s="46"/>
      <c r="FC1550" s="29"/>
      <c r="FD1550" s="69"/>
      <c r="FE1550" s="25"/>
      <c r="FF1550"/>
      <c r="FG1550" s="6"/>
      <c r="FH1550" s="7"/>
      <c r="FI1550" s="7"/>
      <c r="FJ1550" s="46"/>
      <c r="FK1550" s="29"/>
      <c r="FL1550" s="69"/>
      <c r="FM1550" s="25"/>
      <c r="FN1550"/>
      <c r="FO1550" s="6"/>
      <c r="FP1550" s="7"/>
      <c r="FQ1550" s="7"/>
      <c r="FR1550" s="46"/>
      <c r="FS1550" s="29"/>
      <c r="FT1550" s="69"/>
      <c r="FU1550" s="25"/>
      <c r="FV1550"/>
      <c r="FW1550" s="6"/>
      <c r="FX1550" s="7"/>
      <c r="FY1550" s="7"/>
      <c r="FZ1550" s="46"/>
      <c r="GA1550" s="29"/>
      <c r="GB1550" s="69"/>
      <c r="GC1550" s="25"/>
      <c r="GD1550"/>
      <c r="GE1550" s="6"/>
      <c r="GF1550" s="7"/>
      <c r="GG1550" s="7"/>
      <c r="GH1550" s="46"/>
      <c r="GI1550" s="29"/>
      <c r="GJ1550" s="69"/>
      <c r="GK1550" s="25"/>
      <c r="GL1550"/>
      <c r="GM1550" s="6"/>
      <c r="GN1550" s="7"/>
      <c r="GO1550" s="7"/>
      <c r="GP1550" s="46"/>
      <c r="GQ1550" s="29"/>
      <c r="GR1550" s="69"/>
      <c r="GS1550" s="25"/>
      <c r="GT1550"/>
      <c r="GU1550" s="6"/>
      <c r="GV1550" s="7"/>
      <c r="GW1550" s="7"/>
      <c r="GX1550" s="46"/>
      <c r="GY1550" s="29"/>
      <c r="GZ1550" s="69"/>
      <c r="HA1550" s="25"/>
      <c r="HB1550"/>
      <c r="HC1550" s="6"/>
      <c r="HD1550" s="7"/>
      <c r="HE1550" s="7"/>
      <c r="HF1550" s="46"/>
      <c r="HG1550" s="29"/>
      <c r="HH1550" s="69"/>
      <c r="HI1550" s="25"/>
      <c r="HJ1550"/>
      <c r="HK1550" s="6"/>
      <c r="HL1550" s="7"/>
      <c r="HM1550" s="7"/>
      <c r="HN1550" s="46"/>
      <c r="HO1550" s="29"/>
      <c r="HP1550" s="69"/>
      <c r="HQ1550" s="25"/>
      <c r="HR1550"/>
      <c r="HS1550" s="6"/>
      <c r="HT1550" s="7"/>
      <c r="HU1550" s="7"/>
      <c r="HV1550" s="46"/>
      <c r="HW1550" s="29"/>
      <c r="HX1550" s="69"/>
      <c r="HY1550" s="25"/>
      <c r="HZ1550"/>
      <c r="IA1550" s="6"/>
      <c r="IB1550" s="7"/>
      <c r="IC1550" s="7"/>
      <c r="ID1550" s="46"/>
      <c r="IE1550" s="29"/>
      <c r="IF1550" s="69"/>
      <c r="IG1550" s="25"/>
      <c r="IH1550"/>
      <c r="II1550" s="6"/>
      <c r="IJ1550" s="7"/>
      <c r="IK1550" s="7"/>
      <c r="IL1550" s="46"/>
      <c r="IM1550" s="29"/>
      <c r="IN1550" s="69"/>
      <c r="IO1550" s="25"/>
      <c r="IP1550"/>
      <c r="IQ1550" s="6"/>
      <c r="IR1550" s="7"/>
      <c r="IS1550" s="7"/>
      <c r="IT1550" s="46"/>
      <c r="IU1550" s="29"/>
      <c r="IV1550" s="69"/>
    </row>
    <row r="1551" spans="1:256" ht="12.75" customHeight="1">
      <c r="A1551" s="56"/>
      <c r="B1551" s="33" t="s">
        <v>131</v>
      </c>
      <c r="C1551" s="34" t="s">
        <v>251</v>
      </c>
      <c r="D1551" s="7" t="s">
        <v>24</v>
      </c>
      <c r="E1551" s="7">
        <f>+D1550</f>
        <v>5920.34</v>
      </c>
      <c r="F1551" s="39" t="s">
        <v>233</v>
      </c>
      <c r="G1551" s="29" t="s">
        <v>112</v>
      </c>
    </row>
    <row r="1552" spans="1:256" ht="12.75" customHeight="1">
      <c r="A1552" s="56"/>
      <c r="B1552" s="31" t="s">
        <v>236</v>
      </c>
      <c r="C1552" s="32" t="s">
        <v>247</v>
      </c>
      <c r="D1552" s="7">
        <v>5920.34</v>
      </c>
      <c r="E1552" s="7"/>
      <c r="F1552" s="39" t="s">
        <v>84</v>
      </c>
      <c r="G1552" s="29" t="s">
        <v>112</v>
      </c>
    </row>
    <row r="1553" spans="1:8" ht="12.75" customHeight="1">
      <c r="A1553" s="56"/>
      <c r="B1553" s="33" t="s">
        <v>16</v>
      </c>
      <c r="C1553" s="34" t="s">
        <v>248</v>
      </c>
      <c r="D1553" s="7" t="s">
        <v>24</v>
      </c>
      <c r="E1553" s="7">
        <f>+D1552</f>
        <v>5920.34</v>
      </c>
      <c r="F1553" s="39" t="s">
        <v>80</v>
      </c>
      <c r="G1553" s="29" t="s">
        <v>112</v>
      </c>
    </row>
    <row r="1554" spans="1:8" ht="12.75" customHeight="1">
      <c r="A1554" s="56"/>
      <c r="B1554" s="31" t="s">
        <v>154</v>
      </c>
      <c r="C1554" s="32" t="s">
        <v>249</v>
      </c>
      <c r="D1554" s="7">
        <v>1.21</v>
      </c>
      <c r="E1554" s="7"/>
      <c r="F1554" s="39" t="s">
        <v>79</v>
      </c>
      <c r="G1554" s="29"/>
    </row>
    <row r="1555" spans="1:8" ht="12.75" customHeight="1">
      <c r="A1555" s="56"/>
      <c r="B1555" s="33" t="s">
        <v>131</v>
      </c>
      <c r="C1555" s="34" t="s">
        <v>250</v>
      </c>
      <c r="D1555" s="7" t="s">
        <v>24</v>
      </c>
      <c r="E1555" s="7">
        <f>+D1554</f>
        <v>1.21</v>
      </c>
      <c r="F1555" s="39" t="s">
        <v>233</v>
      </c>
      <c r="G1555" s="29"/>
    </row>
    <row r="1556" spans="1:8" ht="15.75" customHeight="1">
      <c r="A1556" s="56"/>
      <c r="B1556" s="31" t="s">
        <v>147</v>
      </c>
      <c r="C1556" s="32" t="s">
        <v>69</v>
      </c>
      <c r="D1556" s="7">
        <v>1.21</v>
      </c>
      <c r="E1556" s="7"/>
      <c r="F1556" s="39" t="s">
        <v>234</v>
      </c>
      <c r="G1556" s="5" t="s">
        <v>112</v>
      </c>
    </row>
    <row r="1557" spans="1:8">
      <c r="A1557" s="56"/>
      <c r="B1557" s="33" t="s">
        <v>16</v>
      </c>
      <c r="C1557" s="34" t="s">
        <v>248</v>
      </c>
      <c r="D1557" s="7" t="s">
        <v>24</v>
      </c>
      <c r="E1557" s="7">
        <f>+D1556</f>
        <v>1.21</v>
      </c>
      <c r="F1557" s="39" t="s">
        <v>253</v>
      </c>
      <c r="G1557" s="5" t="s">
        <v>112</v>
      </c>
    </row>
    <row r="1558" spans="1:8">
      <c r="A1558" s="56"/>
      <c r="B1558" s="31"/>
      <c r="C1558" s="36" t="s">
        <v>245</v>
      </c>
      <c r="D1558" s="7"/>
      <c r="E1558" s="7"/>
      <c r="F1558" s="39"/>
    </row>
    <row r="1559" spans="1:8" ht="14">
      <c r="C1559" s="6"/>
      <c r="D1559" s="7"/>
      <c r="E1559" s="7"/>
      <c r="G1559" s="29"/>
    </row>
    <row r="1560" spans="1:8" ht="14">
      <c r="B1560" s="3"/>
      <c r="C1560" s="29" t="s">
        <v>258</v>
      </c>
      <c r="D1560" s="7"/>
      <c r="E1560" s="7"/>
      <c r="F1560" s="39"/>
    </row>
    <row r="1561" spans="1:8" ht="14">
      <c r="A1561" s="92">
        <v>41639</v>
      </c>
      <c r="B1561" s="9" t="s">
        <v>46</v>
      </c>
      <c r="C1561" s="9" t="s">
        <v>33</v>
      </c>
      <c r="D1561" s="7">
        <v>103.44</v>
      </c>
      <c r="E1561" s="7"/>
      <c r="F1561" s="39" t="s">
        <v>255</v>
      </c>
      <c r="G1561" s="29" t="s">
        <v>112</v>
      </c>
      <c r="H1561" s="69" t="s">
        <v>257</v>
      </c>
    </row>
    <row r="1562" spans="1:8" ht="14">
      <c r="B1562" s="11" t="s">
        <v>44</v>
      </c>
      <c r="C1562" s="11" t="s">
        <v>254</v>
      </c>
      <c r="D1562" s="7"/>
      <c r="E1562" s="7">
        <f>+D1561</f>
        <v>103.44</v>
      </c>
      <c r="F1562" s="39"/>
      <c r="G1562" s="29" t="s">
        <v>112</v>
      </c>
    </row>
    <row r="1563" spans="1:8">
      <c r="B1563" s="3"/>
      <c r="C1563" s="8" t="s">
        <v>256</v>
      </c>
      <c r="D1563" s="7"/>
      <c r="E1563" s="7"/>
      <c r="F1563" s="39"/>
    </row>
    <row r="1564" spans="1:8">
      <c r="B1564" s="6"/>
      <c r="C1564" s="6"/>
      <c r="D1564" s="14"/>
      <c r="E1564" s="14"/>
      <c r="F1564" s="39"/>
      <c r="G1564" s="72"/>
    </row>
    <row r="1565" spans="1:8" ht="14">
      <c r="B1565" s="33"/>
      <c r="C1565" s="42" t="s">
        <v>123</v>
      </c>
      <c r="D1565" s="7"/>
      <c r="E1565" s="7"/>
      <c r="F1565" s="39"/>
      <c r="G1565" s="5" t="s">
        <v>24</v>
      </c>
      <c r="H1565" s="5" t="s">
        <v>24</v>
      </c>
    </row>
    <row r="1566" spans="1:8">
      <c r="A1566" s="92">
        <v>41505</v>
      </c>
      <c r="B1566" s="17" t="s">
        <v>124</v>
      </c>
      <c r="C1566" s="32" t="s">
        <v>184</v>
      </c>
      <c r="D1566" s="7">
        <v>1936.72</v>
      </c>
      <c r="E1566" s="7"/>
      <c r="F1566" s="39" t="s">
        <v>212</v>
      </c>
      <c r="G1566" s="5" t="s">
        <v>112</v>
      </c>
      <c r="H1566" s="5" t="s">
        <v>145</v>
      </c>
    </row>
    <row r="1567" spans="1:8">
      <c r="B1567" s="33" t="s">
        <v>182</v>
      </c>
      <c r="C1567" s="3" t="s">
        <v>183</v>
      </c>
      <c r="D1567" s="7"/>
      <c r="E1567" s="7">
        <f>+D1566</f>
        <v>1936.72</v>
      </c>
      <c r="F1567" s="39" t="s">
        <v>24</v>
      </c>
      <c r="G1567" s="5" t="s">
        <v>112</v>
      </c>
      <c r="H1567" s="5"/>
    </row>
    <row r="1568" spans="1:8" ht="12.75" customHeight="1">
      <c r="B1568" s="33"/>
      <c r="C1568" s="8" t="s">
        <v>144</v>
      </c>
      <c r="D1568" s="7"/>
      <c r="E1568" s="7"/>
      <c r="F1568" s="39"/>
      <c r="G1568" s="5" t="s">
        <v>24</v>
      </c>
      <c r="H1568" s="5"/>
    </row>
    <row r="1569" spans="1:8" ht="12.75" customHeight="1">
      <c r="B1569" s="15"/>
      <c r="C1569" s="15"/>
      <c r="E1569" s="7"/>
    </row>
    <row r="1570" spans="1:8" ht="12.75" customHeight="1">
      <c r="C1570" s="30" t="s">
        <v>200</v>
      </c>
      <c r="D1570" s="14"/>
      <c r="E1570" s="14"/>
      <c r="F1570" s="46" t="s">
        <v>24</v>
      </c>
    </row>
    <row r="1571" spans="1:8" ht="12.75" customHeight="1">
      <c r="A1571" s="92">
        <v>41526</v>
      </c>
      <c r="B1571" s="17" t="s">
        <v>198</v>
      </c>
      <c r="C1571" t="s">
        <v>201</v>
      </c>
      <c r="D1571" s="14">
        <v>451.77</v>
      </c>
      <c r="E1571" s="14"/>
      <c r="F1571" s="46" t="s">
        <v>211</v>
      </c>
      <c r="G1571" s="5" t="s">
        <v>112</v>
      </c>
      <c r="H1571" s="69" t="s">
        <v>208</v>
      </c>
    </row>
    <row r="1572" spans="1:8" ht="12.75" customHeight="1">
      <c r="B1572" s="15" t="s">
        <v>87</v>
      </c>
      <c r="C1572" t="s">
        <v>203</v>
      </c>
      <c r="D1572" s="14"/>
      <c r="E1572" s="14">
        <f>+D1571</f>
        <v>451.77</v>
      </c>
      <c r="F1572" s="48"/>
      <c r="G1572" s="5" t="s">
        <v>112</v>
      </c>
    </row>
    <row r="1573" spans="1:8" ht="12.75" customHeight="1">
      <c r="B1573" s="17" t="s">
        <v>202</v>
      </c>
      <c r="C1573" s="17" t="s">
        <v>204</v>
      </c>
      <c r="D1573" s="14">
        <v>720.33</v>
      </c>
      <c r="E1573" s="14"/>
      <c r="F1573" s="48"/>
      <c r="G1573" s="5" t="s">
        <v>112</v>
      </c>
    </row>
    <row r="1574" spans="1:8" ht="12.75" customHeight="1">
      <c r="B1574" s="15" t="s">
        <v>205</v>
      </c>
      <c r="C1574" s="17" t="s">
        <v>206</v>
      </c>
      <c r="D1574" s="14"/>
      <c r="E1574" s="14">
        <f>+D1573</f>
        <v>720.33</v>
      </c>
      <c r="F1574" s="48"/>
      <c r="G1574" s="5" t="s">
        <v>112</v>
      </c>
    </row>
    <row r="1575" spans="1:8" ht="12.75" customHeight="1">
      <c r="C1575" s="6" t="s">
        <v>207</v>
      </c>
      <c r="D1575" s="14"/>
      <c r="E1575" s="14"/>
      <c r="F1575" s="48"/>
      <c r="G1575" s="5" t="s">
        <v>24</v>
      </c>
    </row>
    <row r="1576" spans="1:8" ht="12.75" customHeight="1">
      <c r="C1576" s="6"/>
      <c r="D1576" s="14"/>
      <c r="E1576" s="14"/>
      <c r="F1576" s="48"/>
    </row>
    <row r="1577" spans="1:8" ht="12.75" customHeight="1">
      <c r="B1577" s="31"/>
      <c r="C1577" s="13" t="s">
        <v>237</v>
      </c>
      <c r="D1577" s="7"/>
      <c r="E1577" s="7"/>
      <c r="F1577" s="39"/>
    </row>
    <row r="1578" spans="1:8" ht="12.75" customHeight="1">
      <c r="A1578" s="92">
        <v>41608</v>
      </c>
      <c r="B1578" s="31" t="s">
        <v>240</v>
      </c>
      <c r="C1578" s="32" t="s">
        <v>239</v>
      </c>
      <c r="D1578" s="7">
        <v>5</v>
      </c>
      <c r="E1578" s="7"/>
      <c r="F1578" s="39" t="s">
        <v>79</v>
      </c>
      <c r="G1578" s="29" t="s">
        <v>112</v>
      </c>
      <c r="H1578" s="69" t="s">
        <v>244</v>
      </c>
    </row>
    <row r="1579" spans="1:8" ht="12.75" customHeight="1">
      <c r="B1579" s="33" t="s">
        <v>64</v>
      </c>
      <c r="C1579" s="34" t="s">
        <v>65</v>
      </c>
      <c r="D1579" s="7" t="s">
        <v>24</v>
      </c>
      <c r="E1579" s="7">
        <f>+D1578</f>
        <v>5</v>
      </c>
      <c r="F1579" s="39" t="s">
        <v>233</v>
      </c>
      <c r="G1579" s="29" t="s">
        <v>112</v>
      </c>
    </row>
    <row r="1580" spans="1:8" ht="12.75" customHeight="1">
      <c r="B1580" s="31" t="s">
        <v>147</v>
      </c>
      <c r="C1580" s="32" t="s">
        <v>242</v>
      </c>
      <c r="D1580" s="7">
        <v>5</v>
      </c>
      <c r="E1580" s="7"/>
      <c r="F1580" s="39" t="s">
        <v>234</v>
      </c>
      <c r="G1580" s="29" t="s">
        <v>112</v>
      </c>
    </row>
    <row r="1581" spans="1:8" ht="12.75" customHeight="1">
      <c r="B1581" s="33" t="s">
        <v>66</v>
      </c>
      <c r="C1581" s="34" t="s">
        <v>241</v>
      </c>
      <c r="D1581" s="7" t="s">
        <v>24</v>
      </c>
      <c r="E1581" s="7">
        <f>+D1580</f>
        <v>5</v>
      </c>
      <c r="F1581" s="39" t="s">
        <v>235</v>
      </c>
      <c r="G1581" s="29" t="s">
        <v>112</v>
      </c>
    </row>
    <row r="1582" spans="1:8" ht="12.75" customHeight="1">
      <c r="B1582" s="31"/>
      <c r="C1582" s="36" t="s">
        <v>159</v>
      </c>
      <c r="D1582" s="7"/>
      <c r="E1582" s="7"/>
      <c r="F1582" s="39"/>
    </row>
    <row r="1583" spans="1:8" ht="12.75" customHeight="1">
      <c r="B1583" s="31"/>
      <c r="C1583" s="88"/>
      <c r="D1583" s="7"/>
      <c r="E1583" s="7"/>
      <c r="F1583" s="39"/>
    </row>
    <row r="1584" spans="1:8" ht="14">
      <c r="A1584" s="92">
        <v>41578</v>
      </c>
      <c r="B1584" s="31" t="s">
        <v>161</v>
      </c>
      <c r="C1584" s="32" t="s">
        <v>246</v>
      </c>
      <c r="D1584" s="7">
        <v>5920.34</v>
      </c>
      <c r="E1584" s="7"/>
      <c r="F1584" s="39" t="s">
        <v>232</v>
      </c>
      <c r="G1584" s="29" t="s">
        <v>112</v>
      </c>
      <c r="H1584" s="69" t="s">
        <v>252</v>
      </c>
    </row>
    <row r="1585" spans="1:8" ht="12.75" customHeight="1">
      <c r="B1585" s="33" t="s">
        <v>131</v>
      </c>
      <c r="C1585" s="34" t="s">
        <v>251</v>
      </c>
      <c r="D1585" s="7" t="s">
        <v>24</v>
      </c>
      <c r="E1585" s="7">
        <f>+D1584</f>
        <v>5920.34</v>
      </c>
      <c r="F1585" s="39" t="s">
        <v>233</v>
      </c>
      <c r="G1585" s="29" t="s">
        <v>112</v>
      </c>
    </row>
    <row r="1586" spans="1:8" ht="12.75" customHeight="1">
      <c r="B1586" s="31" t="s">
        <v>236</v>
      </c>
      <c r="C1586" s="32" t="s">
        <v>247</v>
      </c>
      <c r="D1586" s="7">
        <v>5920.34</v>
      </c>
      <c r="E1586" s="7"/>
      <c r="F1586" s="39" t="s">
        <v>84</v>
      </c>
      <c r="G1586" s="29" t="s">
        <v>112</v>
      </c>
    </row>
    <row r="1587" spans="1:8" ht="12.75" customHeight="1">
      <c r="B1587" s="33" t="s">
        <v>16</v>
      </c>
      <c r="C1587" s="34" t="s">
        <v>248</v>
      </c>
      <c r="D1587" s="7" t="s">
        <v>24</v>
      </c>
      <c r="E1587" s="7">
        <f>+D1586</f>
        <v>5920.34</v>
      </c>
      <c r="F1587" s="39" t="s">
        <v>80</v>
      </c>
      <c r="G1587" s="29" t="s">
        <v>112</v>
      </c>
    </row>
    <row r="1588" spans="1:8" ht="12.75" customHeight="1">
      <c r="B1588" s="31" t="s">
        <v>154</v>
      </c>
      <c r="C1588" s="32" t="s">
        <v>249</v>
      </c>
      <c r="D1588" s="7">
        <v>1.21</v>
      </c>
      <c r="E1588" s="7"/>
      <c r="F1588" s="39" t="s">
        <v>79</v>
      </c>
      <c r="G1588" s="29"/>
    </row>
    <row r="1589" spans="1:8" ht="12.75" customHeight="1">
      <c r="B1589" s="33" t="s">
        <v>131</v>
      </c>
      <c r="C1589" s="34" t="s">
        <v>250</v>
      </c>
      <c r="D1589" s="7" t="s">
        <v>24</v>
      </c>
      <c r="E1589" s="7">
        <f>+D1588</f>
        <v>1.21</v>
      </c>
      <c r="F1589" s="39" t="s">
        <v>233</v>
      </c>
      <c r="G1589" s="29"/>
    </row>
    <row r="1590" spans="1:8" ht="12.75" customHeight="1">
      <c r="B1590" s="31" t="s">
        <v>147</v>
      </c>
      <c r="C1590" s="32" t="s">
        <v>69</v>
      </c>
      <c r="D1590" s="7">
        <v>1.21</v>
      </c>
      <c r="E1590" s="7"/>
      <c r="F1590" s="39" t="s">
        <v>234</v>
      </c>
      <c r="G1590" s="5" t="s">
        <v>112</v>
      </c>
    </row>
    <row r="1591" spans="1:8" ht="12.75" customHeight="1">
      <c r="B1591" s="33" t="s">
        <v>16</v>
      </c>
      <c r="C1591" s="34" t="s">
        <v>248</v>
      </c>
      <c r="D1591" s="7" t="s">
        <v>24</v>
      </c>
      <c r="E1591" s="7">
        <f>+D1590</f>
        <v>1.21</v>
      </c>
      <c r="F1591" s="39" t="s">
        <v>253</v>
      </c>
      <c r="G1591" s="5" t="s">
        <v>112</v>
      </c>
    </row>
    <row r="1592" spans="1:8" ht="12.75" customHeight="1">
      <c r="B1592" s="31"/>
      <c r="C1592" s="36" t="s">
        <v>245</v>
      </c>
      <c r="D1592" s="7"/>
      <c r="E1592" s="7"/>
      <c r="F1592" s="39"/>
    </row>
    <row r="1593" spans="1:8" ht="12.75" customHeight="1">
      <c r="D1593" s="7"/>
      <c r="E1593" s="7"/>
    </row>
    <row r="1594" spans="1:8" ht="12.75" customHeight="1">
      <c r="A1594" s="56"/>
      <c r="B1594" s="31"/>
      <c r="C1594" s="13" t="s">
        <v>237</v>
      </c>
      <c r="D1594" s="7"/>
      <c r="E1594" s="7"/>
      <c r="F1594" s="39"/>
    </row>
    <row r="1595" spans="1:8" ht="12.75" customHeight="1">
      <c r="A1595" s="56">
        <v>41578</v>
      </c>
      <c r="B1595" s="31" t="s">
        <v>131</v>
      </c>
      <c r="C1595" s="32" t="s">
        <v>238</v>
      </c>
      <c r="D1595" s="7">
        <v>1862.68</v>
      </c>
      <c r="E1595" s="7"/>
      <c r="F1595" s="39" t="s">
        <v>156</v>
      </c>
      <c r="G1595" s="29" t="s">
        <v>112</v>
      </c>
      <c r="H1595" s="69" t="s">
        <v>243</v>
      </c>
    </row>
    <row r="1596" spans="1:8" ht="12.75" customHeight="1">
      <c r="A1596" s="56"/>
      <c r="B1596" s="33" t="s">
        <v>64</v>
      </c>
      <c r="C1596" s="34" t="s">
        <v>65</v>
      </c>
      <c r="D1596" s="7" t="s">
        <v>24</v>
      </c>
      <c r="E1596" s="7">
        <f>+D1595</f>
        <v>1862.68</v>
      </c>
      <c r="F1596" s="39" t="s">
        <v>63</v>
      </c>
      <c r="G1596" s="29" t="s">
        <v>112</v>
      </c>
    </row>
    <row r="1597" spans="1:8" ht="12.75" customHeight="1">
      <c r="A1597" s="56"/>
      <c r="B1597" s="31" t="s">
        <v>16</v>
      </c>
      <c r="C1597" s="32" t="s">
        <v>157</v>
      </c>
      <c r="D1597" s="7">
        <v>1862.68</v>
      </c>
      <c r="E1597" s="7"/>
      <c r="F1597" s="39" t="s">
        <v>84</v>
      </c>
      <c r="G1597" s="29" t="s">
        <v>112</v>
      </c>
    </row>
    <row r="1598" spans="1:8" ht="12.75" customHeight="1">
      <c r="A1598" s="56"/>
      <c r="B1598" s="33" t="s">
        <v>87</v>
      </c>
      <c r="C1598" s="34" t="s">
        <v>155</v>
      </c>
      <c r="D1598" s="7" t="s">
        <v>24</v>
      </c>
      <c r="E1598" s="7">
        <f>+D1597</f>
        <v>1862.68</v>
      </c>
      <c r="F1598" s="39" t="s">
        <v>158</v>
      </c>
      <c r="G1598" s="29" t="s">
        <v>112</v>
      </c>
    </row>
    <row r="1599" spans="1:8" ht="12.75" customHeight="1">
      <c r="A1599" s="56"/>
      <c r="B1599" s="31" t="s">
        <v>147</v>
      </c>
      <c r="C1599" s="32" t="s">
        <v>69</v>
      </c>
      <c r="D1599" s="7">
        <v>1862.68</v>
      </c>
      <c r="E1599" s="7"/>
      <c r="F1599" s="39" t="s">
        <v>153</v>
      </c>
      <c r="G1599" s="5" t="s">
        <v>112</v>
      </c>
    </row>
    <row r="1600" spans="1:8">
      <c r="A1600" s="56"/>
      <c r="B1600" s="33" t="s">
        <v>66</v>
      </c>
      <c r="C1600" s="34" t="s">
        <v>67</v>
      </c>
      <c r="D1600" s="7" t="s">
        <v>24</v>
      </c>
      <c r="E1600" s="7">
        <f>+D1599</f>
        <v>1862.68</v>
      </c>
      <c r="F1600" s="39" t="s">
        <v>68</v>
      </c>
      <c r="G1600" s="5" t="s">
        <v>112</v>
      </c>
    </row>
    <row r="1601" spans="1:256">
      <c r="A1601" s="56"/>
      <c r="B1601" s="31"/>
      <c r="C1601" s="36" t="s">
        <v>70</v>
      </c>
      <c r="D1601" s="7"/>
      <c r="E1601" s="7"/>
      <c r="F1601" s="39"/>
    </row>
    <row r="1602" spans="1:256" ht="15.5">
      <c r="A1602" s="56"/>
      <c r="B1602" s="31"/>
      <c r="C1602" s="88"/>
      <c r="D1602" s="7"/>
      <c r="E1602" s="7"/>
      <c r="F1602" s="39"/>
    </row>
    <row r="1603" spans="1:256" ht="14">
      <c r="A1603" s="56">
        <v>41608</v>
      </c>
      <c r="B1603" s="31" t="s">
        <v>240</v>
      </c>
      <c r="C1603" s="32" t="s">
        <v>239</v>
      </c>
      <c r="D1603" s="7">
        <v>5</v>
      </c>
      <c r="E1603" s="7"/>
      <c r="F1603" s="39" t="s">
        <v>79</v>
      </c>
      <c r="G1603" s="29" t="s">
        <v>112</v>
      </c>
      <c r="H1603" s="69" t="s">
        <v>244</v>
      </c>
    </row>
    <row r="1604" spans="1:256" ht="14">
      <c r="A1604" s="56"/>
      <c r="B1604" s="33" t="s">
        <v>64</v>
      </c>
      <c r="C1604" s="34" t="s">
        <v>65</v>
      </c>
      <c r="D1604" s="7" t="s">
        <v>24</v>
      </c>
      <c r="E1604" s="7">
        <f>+D1603</f>
        <v>5</v>
      </c>
      <c r="F1604" s="39" t="s">
        <v>233</v>
      </c>
      <c r="G1604" s="29" t="s">
        <v>112</v>
      </c>
    </row>
    <row r="1605" spans="1:256" ht="14">
      <c r="A1605" s="56"/>
      <c r="B1605" s="31" t="s">
        <v>147</v>
      </c>
      <c r="C1605" s="32" t="s">
        <v>242</v>
      </c>
      <c r="D1605" s="7">
        <v>5</v>
      </c>
      <c r="E1605" s="7"/>
      <c r="F1605" s="39" t="s">
        <v>234</v>
      </c>
      <c r="G1605" s="29" t="s">
        <v>112</v>
      </c>
    </row>
    <row r="1606" spans="1:256" ht="14">
      <c r="A1606" s="56"/>
      <c r="B1606" s="33" t="s">
        <v>66</v>
      </c>
      <c r="C1606" s="34" t="s">
        <v>241</v>
      </c>
      <c r="D1606" s="7" t="s">
        <v>24</v>
      </c>
      <c r="E1606" s="7">
        <f>+D1605</f>
        <v>5</v>
      </c>
      <c r="F1606" s="39" t="s">
        <v>235</v>
      </c>
      <c r="G1606" s="29" t="s">
        <v>112</v>
      </c>
    </row>
    <row r="1607" spans="1:256" s="5" customFormat="1">
      <c r="A1607" s="56"/>
      <c r="B1607" s="31"/>
      <c r="C1607" s="36" t="s">
        <v>159</v>
      </c>
      <c r="D1607" s="7"/>
      <c r="E1607" s="7"/>
      <c r="F1607" s="39"/>
      <c r="H1607" s="69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  <c r="AK1607"/>
      <c r="AL1607"/>
      <c r="AM1607"/>
      <c r="AN1607"/>
      <c r="AO1607"/>
      <c r="AP1607"/>
      <c r="AQ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  <c r="CQ1607"/>
      <c r="CR1607"/>
      <c r="CS1607"/>
      <c r="CT1607"/>
      <c r="CU1607"/>
      <c r="CV1607"/>
      <c r="CW1607"/>
      <c r="CX1607"/>
      <c r="CY1607"/>
      <c r="CZ1607"/>
      <c r="DA1607"/>
      <c r="DB1607"/>
      <c r="DC1607"/>
      <c r="DD1607"/>
      <c r="DE1607"/>
      <c r="DF1607"/>
      <c r="DG1607"/>
      <c r="DH1607"/>
      <c r="DI1607"/>
      <c r="DJ1607"/>
      <c r="DK1607"/>
      <c r="DL1607"/>
      <c r="DM1607"/>
      <c r="DN1607"/>
      <c r="DO1607"/>
      <c r="DP1607"/>
      <c r="DQ1607"/>
      <c r="DR1607"/>
      <c r="DS1607"/>
      <c r="DT1607"/>
      <c r="DU1607"/>
      <c r="DV1607"/>
      <c r="DW1607"/>
      <c r="DX1607"/>
      <c r="DY1607"/>
      <c r="DZ1607"/>
      <c r="EA1607"/>
      <c r="EB1607"/>
      <c r="EC1607"/>
      <c r="ED1607"/>
      <c r="EE1607"/>
      <c r="EF1607"/>
      <c r="EG1607"/>
      <c r="EH1607"/>
      <c r="EI1607"/>
      <c r="EJ1607"/>
      <c r="EK1607"/>
      <c r="EL1607"/>
      <c r="EM1607"/>
      <c r="EN1607"/>
      <c r="EO1607"/>
      <c r="EP1607"/>
      <c r="EQ1607"/>
      <c r="ER1607"/>
      <c r="ES1607"/>
      <c r="ET1607"/>
      <c r="EU1607"/>
      <c r="EV1607"/>
      <c r="EW1607"/>
      <c r="EX1607"/>
      <c r="EY1607"/>
      <c r="EZ1607"/>
      <c r="FA1607"/>
      <c r="FB1607"/>
      <c r="FC1607"/>
      <c r="FD1607"/>
      <c r="FE1607"/>
      <c r="FF1607"/>
      <c r="FG1607"/>
      <c r="FH1607"/>
      <c r="FI1607"/>
      <c r="FJ1607"/>
      <c r="FK1607"/>
      <c r="FL1607"/>
      <c r="FM1607"/>
      <c r="FN1607"/>
      <c r="FO1607"/>
      <c r="FP1607"/>
      <c r="FQ1607"/>
      <c r="FR1607"/>
      <c r="FS1607"/>
      <c r="FT1607"/>
      <c r="FU1607"/>
      <c r="FV1607"/>
      <c r="FW1607"/>
      <c r="FX1607"/>
      <c r="FY1607"/>
      <c r="FZ1607"/>
      <c r="GA1607"/>
      <c r="GB1607"/>
      <c r="GC1607"/>
      <c r="GD1607"/>
      <c r="GE1607"/>
      <c r="GF1607"/>
      <c r="GG1607"/>
      <c r="GH1607"/>
      <c r="GI1607"/>
      <c r="GJ1607"/>
      <c r="GK1607"/>
      <c r="GL1607"/>
      <c r="GM1607"/>
      <c r="GN1607"/>
      <c r="GO1607"/>
      <c r="GP1607"/>
      <c r="GQ1607"/>
      <c r="GR1607"/>
      <c r="GS1607"/>
      <c r="GT1607"/>
      <c r="GU1607"/>
      <c r="GV1607"/>
      <c r="GW1607"/>
      <c r="GX1607"/>
      <c r="GY1607"/>
      <c r="GZ1607"/>
      <c r="HA1607"/>
      <c r="HB1607"/>
      <c r="HC1607"/>
      <c r="HD1607"/>
      <c r="HE1607"/>
      <c r="HF1607"/>
      <c r="HG1607"/>
      <c r="HH1607"/>
      <c r="HI1607"/>
      <c r="HJ1607"/>
      <c r="HK1607"/>
      <c r="HL1607"/>
      <c r="HM1607"/>
      <c r="HN1607"/>
      <c r="HO1607"/>
      <c r="HP1607"/>
      <c r="HQ1607"/>
      <c r="HR1607"/>
      <c r="HS1607"/>
      <c r="HT1607"/>
      <c r="HU1607"/>
      <c r="HV1607"/>
      <c r="HW1607"/>
      <c r="HX1607"/>
      <c r="HY1607"/>
      <c r="HZ1607"/>
      <c r="IA1607"/>
      <c r="IB1607"/>
      <c r="IC1607"/>
      <c r="ID1607"/>
      <c r="IE1607"/>
      <c r="IF1607"/>
      <c r="IG1607"/>
      <c r="IH1607"/>
      <c r="II1607"/>
      <c r="IJ1607"/>
      <c r="IK1607"/>
      <c r="IL1607"/>
      <c r="IM1607"/>
      <c r="IN1607"/>
      <c r="IO1607"/>
      <c r="IP1607"/>
      <c r="IQ1607"/>
      <c r="IR1607"/>
      <c r="IS1607"/>
      <c r="IT1607"/>
      <c r="IU1607"/>
      <c r="IV1607"/>
    </row>
    <row r="1608" spans="1:256" s="5" customFormat="1" ht="15.5">
      <c r="A1608" s="56"/>
      <c r="B1608" s="31"/>
      <c r="C1608" s="88"/>
      <c r="D1608" s="7"/>
      <c r="E1608" s="7"/>
      <c r="F1608" s="39"/>
      <c r="H1608" s="69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  <c r="AK1608"/>
      <c r="AL1608"/>
      <c r="AM1608"/>
      <c r="AN1608"/>
      <c r="AO1608"/>
      <c r="AP1608"/>
      <c r="AQ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  <c r="CQ1608"/>
      <c r="CR1608"/>
      <c r="CS1608"/>
      <c r="CT1608"/>
      <c r="CU1608"/>
      <c r="CV1608"/>
      <c r="CW1608"/>
      <c r="CX1608"/>
      <c r="CY1608"/>
      <c r="CZ1608"/>
      <c r="DA1608"/>
      <c r="DB1608"/>
      <c r="DC1608"/>
      <c r="DD1608"/>
      <c r="DE1608"/>
      <c r="DF1608"/>
      <c r="DG1608"/>
      <c r="DH1608"/>
      <c r="DI1608"/>
      <c r="DJ1608"/>
      <c r="DK1608"/>
      <c r="DL1608"/>
      <c r="DM1608"/>
      <c r="DN1608"/>
      <c r="DO1608"/>
      <c r="DP1608"/>
      <c r="DQ1608"/>
      <c r="DR1608"/>
      <c r="DS1608"/>
      <c r="DT1608"/>
      <c r="DU1608"/>
      <c r="DV1608"/>
      <c r="DW1608"/>
      <c r="DX1608"/>
      <c r="DY1608"/>
      <c r="DZ1608"/>
      <c r="EA1608"/>
      <c r="EB1608"/>
      <c r="EC1608"/>
      <c r="ED1608"/>
      <c r="EE1608"/>
      <c r="EF1608"/>
      <c r="EG1608"/>
      <c r="EH1608"/>
      <c r="EI1608"/>
      <c r="EJ1608"/>
      <c r="EK1608"/>
      <c r="EL1608"/>
      <c r="EM1608"/>
      <c r="EN1608"/>
      <c r="EO1608"/>
      <c r="EP1608"/>
      <c r="EQ1608"/>
      <c r="ER1608"/>
      <c r="ES1608"/>
      <c r="ET1608"/>
      <c r="EU1608"/>
      <c r="EV1608"/>
      <c r="EW1608"/>
      <c r="EX1608"/>
      <c r="EY1608"/>
      <c r="EZ1608"/>
      <c r="FA1608"/>
      <c r="FB1608"/>
      <c r="FC1608"/>
      <c r="FD1608"/>
      <c r="FE1608"/>
      <c r="FF1608"/>
      <c r="FG1608"/>
      <c r="FH1608"/>
      <c r="FI1608"/>
      <c r="FJ1608"/>
      <c r="FK1608"/>
      <c r="FL1608"/>
      <c r="FM1608"/>
      <c r="FN1608"/>
      <c r="FO1608"/>
      <c r="FP1608"/>
      <c r="FQ1608"/>
      <c r="FR1608"/>
      <c r="FS1608"/>
      <c r="FT1608"/>
      <c r="FU1608"/>
      <c r="FV1608"/>
      <c r="FW1608"/>
      <c r="FX1608"/>
      <c r="FY1608"/>
      <c r="FZ1608"/>
      <c r="GA1608"/>
      <c r="GB1608"/>
      <c r="GC1608"/>
      <c r="GD1608"/>
      <c r="GE1608"/>
      <c r="GF1608"/>
      <c r="GG1608"/>
      <c r="GH1608"/>
      <c r="GI1608"/>
      <c r="GJ1608"/>
      <c r="GK1608"/>
      <c r="GL1608"/>
      <c r="GM1608"/>
      <c r="GN1608"/>
      <c r="GO1608"/>
      <c r="GP1608"/>
      <c r="GQ1608"/>
      <c r="GR1608"/>
      <c r="GS1608"/>
      <c r="GT1608"/>
      <c r="GU1608"/>
      <c r="GV1608"/>
      <c r="GW1608"/>
      <c r="GX1608"/>
      <c r="GY1608"/>
      <c r="GZ1608"/>
      <c r="HA1608"/>
      <c r="HB1608"/>
      <c r="HC1608"/>
      <c r="HD1608"/>
      <c r="HE1608"/>
      <c r="HF1608"/>
      <c r="HG1608"/>
      <c r="HH1608"/>
      <c r="HI1608"/>
      <c r="HJ1608"/>
      <c r="HK1608"/>
      <c r="HL1608"/>
      <c r="HM1608"/>
      <c r="HN1608"/>
      <c r="HO1608"/>
      <c r="HP1608"/>
      <c r="HQ1608"/>
      <c r="HR1608"/>
      <c r="HS1608"/>
      <c r="HT1608"/>
      <c r="HU1608"/>
      <c r="HV1608"/>
      <c r="HW1608"/>
      <c r="HX1608"/>
      <c r="HY1608"/>
      <c r="HZ1608"/>
      <c r="IA1608"/>
      <c r="IB1608"/>
      <c r="IC1608"/>
      <c r="ID1608"/>
      <c r="IE1608"/>
      <c r="IF1608"/>
      <c r="IG1608"/>
      <c r="IH1608"/>
      <c r="II1608"/>
      <c r="IJ1608"/>
      <c r="IK1608"/>
      <c r="IL1608"/>
      <c r="IM1608"/>
      <c r="IN1608"/>
      <c r="IO1608"/>
      <c r="IP1608"/>
      <c r="IQ1608"/>
      <c r="IR1608"/>
      <c r="IS1608"/>
      <c r="IT1608"/>
      <c r="IU1608"/>
      <c r="IV1608"/>
    </row>
    <row r="1609" spans="1:256" s="5" customFormat="1">
      <c r="A1609" s="92"/>
      <c r="B1609"/>
      <c r="C1609"/>
      <c r="D1609" s="7"/>
      <c r="E1609" s="7"/>
      <c r="F1609" s="46"/>
      <c r="H1609" s="6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  <c r="AK1609"/>
      <c r="AL1609"/>
      <c r="AM1609"/>
      <c r="AN1609"/>
      <c r="AO1609"/>
      <c r="AP1609"/>
      <c r="AQ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  <c r="CQ1609"/>
      <c r="CR1609"/>
      <c r="CS1609"/>
      <c r="CT1609"/>
      <c r="CU1609"/>
      <c r="CV1609"/>
      <c r="CW1609"/>
      <c r="CX1609"/>
      <c r="CY1609"/>
      <c r="CZ1609"/>
      <c r="DA1609"/>
      <c r="DB1609"/>
      <c r="DC1609"/>
      <c r="DD1609"/>
      <c r="DE1609"/>
      <c r="DF1609"/>
      <c r="DG1609"/>
      <c r="DH1609"/>
      <c r="DI1609"/>
      <c r="DJ1609"/>
      <c r="DK1609"/>
      <c r="DL1609"/>
      <c r="DM1609"/>
      <c r="DN1609"/>
      <c r="DO1609"/>
      <c r="DP1609"/>
      <c r="DQ1609"/>
      <c r="DR1609"/>
      <c r="DS1609"/>
      <c r="DT1609"/>
      <c r="DU1609"/>
      <c r="DV1609"/>
      <c r="DW1609"/>
      <c r="DX1609"/>
      <c r="DY1609"/>
      <c r="DZ1609"/>
      <c r="EA1609"/>
      <c r="EB1609"/>
      <c r="EC1609"/>
      <c r="ED1609"/>
      <c r="EE1609"/>
      <c r="EF1609"/>
      <c r="EG1609"/>
      <c r="EH1609"/>
      <c r="EI1609"/>
      <c r="EJ1609"/>
      <c r="EK1609"/>
      <c r="EL1609"/>
      <c r="EM1609"/>
      <c r="EN1609"/>
      <c r="EO1609"/>
      <c r="EP1609"/>
      <c r="EQ1609"/>
      <c r="ER1609"/>
      <c r="ES1609"/>
      <c r="ET1609"/>
      <c r="EU1609"/>
      <c r="EV1609"/>
      <c r="EW1609"/>
      <c r="EX1609"/>
      <c r="EY1609"/>
      <c r="EZ1609"/>
      <c r="FA1609"/>
      <c r="FB1609"/>
      <c r="FC1609"/>
      <c r="FD1609"/>
      <c r="FE1609"/>
      <c r="FF1609"/>
      <c r="FG1609"/>
      <c r="FH1609"/>
      <c r="FI1609"/>
      <c r="FJ1609"/>
      <c r="FK1609"/>
      <c r="FL1609"/>
      <c r="FM1609"/>
      <c r="FN1609"/>
      <c r="FO1609"/>
      <c r="FP1609"/>
      <c r="FQ1609"/>
      <c r="FR1609"/>
      <c r="FS1609"/>
      <c r="FT1609"/>
      <c r="FU1609"/>
      <c r="FV1609"/>
      <c r="FW1609"/>
      <c r="FX1609"/>
      <c r="FY1609"/>
      <c r="FZ1609"/>
      <c r="GA1609"/>
      <c r="GB1609"/>
      <c r="GC1609"/>
      <c r="GD1609"/>
      <c r="GE1609"/>
      <c r="GF1609"/>
      <c r="GG1609"/>
      <c r="GH1609"/>
      <c r="GI1609"/>
      <c r="GJ1609"/>
      <c r="GK1609"/>
      <c r="GL1609"/>
      <c r="GM1609"/>
      <c r="GN1609"/>
      <c r="GO1609"/>
      <c r="GP1609"/>
      <c r="GQ1609"/>
      <c r="GR1609"/>
      <c r="GS1609"/>
      <c r="GT1609"/>
      <c r="GU1609"/>
      <c r="GV1609"/>
      <c r="GW1609"/>
      <c r="GX1609"/>
      <c r="GY1609"/>
      <c r="GZ1609"/>
      <c r="HA1609"/>
      <c r="HB1609"/>
      <c r="HC1609"/>
      <c r="HD1609"/>
      <c r="HE1609"/>
      <c r="HF1609"/>
      <c r="HG1609"/>
      <c r="HH1609"/>
      <c r="HI1609"/>
      <c r="HJ1609"/>
      <c r="HK1609"/>
      <c r="HL1609"/>
      <c r="HM1609"/>
      <c r="HN1609"/>
      <c r="HO1609"/>
      <c r="HP1609"/>
      <c r="HQ1609"/>
      <c r="HR1609"/>
      <c r="HS1609"/>
      <c r="HT1609"/>
      <c r="HU1609"/>
      <c r="HV1609"/>
      <c r="HW1609"/>
      <c r="HX1609"/>
      <c r="HY1609"/>
      <c r="HZ1609"/>
      <c r="IA1609"/>
      <c r="IB1609"/>
      <c r="IC1609"/>
      <c r="ID1609"/>
      <c r="IE1609"/>
      <c r="IF1609"/>
      <c r="IG1609"/>
      <c r="IH1609"/>
      <c r="II1609"/>
      <c r="IJ1609"/>
      <c r="IK1609"/>
      <c r="IL1609"/>
      <c r="IM1609"/>
      <c r="IN1609"/>
      <c r="IO1609"/>
      <c r="IP1609"/>
      <c r="IQ1609"/>
      <c r="IR1609"/>
      <c r="IS1609"/>
      <c r="IT1609"/>
      <c r="IU1609"/>
      <c r="IV1609"/>
    </row>
    <row r="1668" spans="1:256" s="24" customFormat="1" ht="11.5" customHeight="1">
      <c r="A1668" s="56"/>
      <c r="B1668" s="6"/>
      <c r="C1668" s="6"/>
      <c r="D1668" s="14"/>
      <c r="E1668" s="14"/>
      <c r="F1668" s="46"/>
      <c r="G1668" s="73"/>
      <c r="H1668" s="70"/>
      <c r="I1668" s="25"/>
      <c r="J1668"/>
      <c r="K1668" s="6"/>
      <c r="L1668" s="7"/>
      <c r="M1668" s="7"/>
      <c r="N1668" s="46"/>
      <c r="O1668" s="29"/>
      <c r="P1668" s="69"/>
      <c r="Q1668" s="25"/>
      <c r="R1668"/>
      <c r="S1668" s="6"/>
      <c r="T1668" s="7"/>
      <c r="U1668" s="7"/>
      <c r="V1668" s="46"/>
      <c r="W1668" s="29"/>
      <c r="X1668" s="69"/>
      <c r="Y1668" s="25"/>
      <c r="Z1668"/>
      <c r="AA1668" s="6"/>
      <c r="AB1668" s="7"/>
      <c r="AC1668" s="7"/>
      <c r="AD1668" s="46"/>
      <c r="AE1668" s="29"/>
      <c r="AF1668" s="69"/>
      <c r="AG1668" s="25"/>
      <c r="AH1668"/>
      <c r="AI1668" s="6"/>
      <c r="AJ1668" s="7"/>
      <c r="AK1668" s="7"/>
      <c r="AL1668" s="46"/>
      <c r="AM1668" s="29"/>
      <c r="AN1668" s="69"/>
      <c r="AO1668" s="25"/>
      <c r="AP1668"/>
      <c r="AQ1668" s="6"/>
      <c r="AR1668" s="7"/>
      <c r="AS1668" s="7"/>
      <c r="AT1668" s="46"/>
      <c r="AU1668" s="29"/>
      <c r="AV1668" s="69"/>
      <c r="AW1668" s="25"/>
      <c r="AX1668"/>
      <c r="AY1668" s="6"/>
      <c r="AZ1668" s="7"/>
      <c r="BA1668" s="7"/>
      <c r="BB1668" s="46"/>
      <c r="BC1668" s="29"/>
      <c r="BD1668" s="69"/>
      <c r="BE1668" s="25"/>
      <c r="BF1668"/>
      <c r="BG1668" s="6"/>
      <c r="BH1668" s="7"/>
      <c r="BI1668" s="7"/>
      <c r="BJ1668" s="46"/>
      <c r="BK1668" s="29"/>
      <c r="BL1668" s="69"/>
      <c r="BM1668" s="25"/>
      <c r="BN1668"/>
      <c r="BO1668" s="6"/>
      <c r="BP1668" s="7"/>
      <c r="BQ1668" s="7"/>
      <c r="BR1668" s="46"/>
      <c r="BS1668" s="29"/>
      <c r="BT1668" s="69"/>
      <c r="BU1668" s="25"/>
      <c r="BV1668"/>
      <c r="BW1668" s="6"/>
      <c r="BX1668" s="7"/>
      <c r="BY1668" s="7"/>
      <c r="BZ1668" s="46"/>
      <c r="CA1668" s="29"/>
      <c r="CB1668" s="69"/>
      <c r="CC1668" s="25"/>
      <c r="CD1668"/>
      <c r="CE1668" s="6"/>
      <c r="CF1668" s="7"/>
      <c r="CG1668" s="7"/>
      <c r="CH1668" s="46"/>
      <c r="CI1668" s="29"/>
      <c r="CJ1668" s="69"/>
      <c r="CK1668" s="25"/>
      <c r="CL1668"/>
      <c r="CM1668" s="6"/>
      <c r="CN1668" s="7"/>
      <c r="CO1668" s="7"/>
      <c r="CP1668" s="46"/>
      <c r="CQ1668" s="29"/>
      <c r="CR1668" s="69"/>
      <c r="CS1668" s="25"/>
      <c r="CT1668"/>
      <c r="CU1668" s="6"/>
      <c r="CV1668" s="7"/>
      <c r="CW1668" s="7"/>
      <c r="CX1668" s="46"/>
      <c r="CY1668" s="29"/>
      <c r="CZ1668" s="69"/>
      <c r="DA1668" s="25"/>
      <c r="DB1668"/>
      <c r="DC1668" s="6"/>
      <c r="DD1668" s="7"/>
      <c r="DE1668" s="7"/>
      <c r="DF1668" s="46"/>
      <c r="DG1668" s="29"/>
      <c r="DH1668" s="69"/>
      <c r="DI1668" s="25"/>
      <c r="DJ1668"/>
      <c r="DK1668" s="6"/>
      <c r="DL1668" s="7"/>
      <c r="DM1668" s="7"/>
      <c r="DN1668" s="46"/>
      <c r="DO1668" s="29"/>
      <c r="DP1668" s="69"/>
      <c r="DQ1668" s="25"/>
      <c r="DR1668"/>
      <c r="DS1668" s="6"/>
      <c r="DT1668" s="7"/>
      <c r="DU1668" s="7"/>
      <c r="DV1668" s="46"/>
      <c r="DW1668" s="29"/>
      <c r="DX1668" s="69"/>
      <c r="DY1668" s="25"/>
      <c r="DZ1668"/>
      <c r="EA1668" s="6"/>
      <c r="EB1668" s="7"/>
      <c r="EC1668" s="7"/>
      <c r="ED1668" s="46"/>
      <c r="EE1668" s="29"/>
      <c r="EF1668" s="69"/>
      <c r="EG1668" s="25"/>
      <c r="EH1668"/>
      <c r="EI1668" s="6"/>
      <c r="EJ1668" s="7"/>
      <c r="EK1668" s="7"/>
      <c r="EL1668" s="46"/>
      <c r="EM1668" s="29"/>
      <c r="EN1668" s="69"/>
      <c r="EO1668" s="25"/>
      <c r="EP1668"/>
      <c r="EQ1668" s="6"/>
      <c r="ER1668" s="7"/>
      <c r="ES1668" s="7"/>
      <c r="ET1668" s="46"/>
      <c r="EU1668" s="29"/>
      <c r="EV1668" s="69"/>
      <c r="EW1668" s="25"/>
      <c r="EX1668"/>
      <c r="EY1668" s="6"/>
      <c r="EZ1668" s="7"/>
      <c r="FA1668" s="7"/>
      <c r="FB1668" s="46"/>
      <c r="FC1668" s="29"/>
      <c r="FD1668" s="69"/>
      <c r="FE1668" s="25"/>
      <c r="FF1668"/>
      <c r="FG1668" s="6"/>
      <c r="FH1668" s="7"/>
      <c r="FI1668" s="7"/>
      <c r="FJ1668" s="46"/>
      <c r="FK1668" s="29"/>
      <c r="FL1668" s="69"/>
      <c r="FM1668" s="25"/>
      <c r="FN1668"/>
      <c r="FO1668" s="6"/>
      <c r="FP1668" s="7"/>
      <c r="FQ1668" s="7"/>
      <c r="FR1668" s="46"/>
      <c r="FS1668" s="29"/>
      <c r="FT1668" s="69"/>
      <c r="FU1668" s="25"/>
      <c r="FV1668"/>
      <c r="FW1668" s="6"/>
      <c r="FX1668" s="7"/>
      <c r="FY1668" s="7"/>
      <c r="FZ1668" s="46"/>
      <c r="GA1668" s="29"/>
      <c r="GB1668" s="69"/>
      <c r="GC1668" s="25"/>
      <c r="GD1668"/>
      <c r="GE1668" s="6"/>
      <c r="GF1668" s="7"/>
      <c r="GG1668" s="7"/>
      <c r="GH1668" s="46"/>
      <c r="GI1668" s="29"/>
      <c r="GJ1668" s="69"/>
      <c r="GK1668" s="25"/>
      <c r="GL1668"/>
      <c r="GM1668" s="6"/>
      <c r="GN1668" s="7"/>
      <c r="GO1668" s="7"/>
      <c r="GP1668" s="46"/>
      <c r="GQ1668" s="29"/>
      <c r="GR1668" s="69"/>
      <c r="GS1668" s="25"/>
      <c r="GT1668"/>
      <c r="GU1668" s="6"/>
      <c r="GV1668" s="7"/>
      <c r="GW1668" s="7"/>
      <c r="GX1668" s="46"/>
      <c r="GY1668" s="29"/>
      <c r="GZ1668" s="69"/>
      <c r="HA1668" s="25"/>
      <c r="HB1668"/>
      <c r="HC1668" s="6"/>
      <c r="HD1668" s="7"/>
      <c r="HE1668" s="7"/>
      <c r="HF1668" s="46"/>
      <c r="HG1668" s="29"/>
      <c r="HH1668" s="69"/>
      <c r="HI1668" s="25"/>
      <c r="HJ1668"/>
      <c r="HK1668" s="6"/>
      <c r="HL1668" s="7"/>
      <c r="HM1668" s="7"/>
      <c r="HN1668" s="46"/>
      <c r="HO1668" s="29"/>
      <c r="HP1668" s="69"/>
      <c r="HQ1668" s="25"/>
      <c r="HR1668"/>
      <c r="HS1668" s="6"/>
      <c r="HT1668" s="7"/>
      <c r="HU1668" s="7"/>
      <c r="HV1668" s="46"/>
      <c r="HW1668" s="29"/>
      <c r="HX1668" s="69"/>
      <c r="HY1668" s="25"/>
      <c r="HZ1668"/>
      <c r="IA1668" s="6"/>
      <c r="IB1668" s="7"/>
      <c r="IC1668" s="7"/>
      <c r="ID1668" s="46"/>
      <c r="IE1668" s="29"/>
      <c r="IF1668" s="69"/>
      <c r="IG1668" s="25"/>
      <c r="IH1668"/>
      <c r="II1668" s="6"/>
      <c r="IJ1668" s="7"/>
      <c r="IK1668" s="7"/>
      <c r="IL1668" s="46"/>
      <c r="IM1668" s="29"/>
      <c r="IN1668" s="69"/>
      <c r="IO1668" s="25"/>
      <c r="IP1668"/>
      <c r="IQ1668" s="6"/>
      <c r="IR1668" s="7"/>
      <c r="IS1668" s="7"/>
      <c r="IT1668" s="46"/>
      <c r="IU1668" s="29"/>
      <c r="IV1668" s="69"/>
    </row>
    <row r="1906" spans="1:256" s="46" customFormat="1">
      <c r="A1906" s="56"/>
      <c r="B1906" s="15"/>
      <c r="C1906" s="8"/>
      <c r="D1906" s="14"/>
      <c r="E1906" s="14"/>
      <c r="G1906" s="5"/>
      <c r="H1906" s="69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  <c r="CX1906"/>
      <c r="CY1906"/>
      <c r="CZ1906"/>
      <c r="DA1906"/>
      <c r="DB1906"/>
      <c r="DC1906"/>
      <c r="DD1906"/>
      <c r="DE1906"/>
      <c r="DF1906"/>
      <c r="DG1906"/>
      <c r="DH1906"/>
      <c r="DI1906"/>
      <c r="DJ1906"/>
      <c r="DK1906"/>
      <c r="DL1906"/>
      <c r="DM1906"/>
      <c r="DN1906"/>
      <c r="DO1906"/>
      <c r="DP1906"/>
      <c r="DQ1906"/>
      <c r="DR1906"/>
      <c r="DS1906"/>
      <c r="DT1906"/>
      <c r="DU1906"/>
      <c r="DV1906"/>
      <c r="DW1906"/>
      <c r="DX1906"/>
      <c r="DY1906"/>
      <c r="DZ1906"/>
      <c r="EA1906"/>
      <c r="EB1906"/>
      <c r="EC1906"/>
      <c r="ED1906"/>
      <c r="EE1906"/>
      <c r="EF1906"/>
      <c r="EG1906"/>
      <c r="EH1906"/>
      <c r="EI1906"/>
      <c r="EJ1906"/>
      <c r="EK1906"/>
      <c r="EL1906"/>
      <c r="EM1906"/>
      <c r="EN1906"/>
      <c r="EO1906"/>
      <c r="EP1906"/>
      <c r="EQ1906"/>
      <c r="ER1906"/>
      <c r="ES1906"/>
      <c r="ET1906"/>
      <c r="EU1906"/>
      <c r="EV1906"/>
      <c r="EW1906"/>
      <c r="EX1906"/>
      <c r="EY1906"/>
      <c r="EZ1906"/>
      <c r="FA1906"/>
      <c r="FB1906"/>
      <c r="FC1906"/>
      <c r="FD1906"/>
      <c r="FE1906"/>
      <c r="FF1906"/>
      <c r="FG1906"/>
      <c r="FH1906"/>
      <c r="FI1906"/>
      <c r="FJ1906"/>
      <c r="FK1906"/>
      <c r="FL1906"/>
      <c r="FM1906"/>
      <c r="FN1906"/>
      <c r="FO1906"/>
      <c r="FP1906"/>
      <c r="FQ1906"/>
      <c r="FR1906"/>
      <c r="FS1906"/>
      <c r="FT1906"/>
      <c r="FU1906"/>
      <c r="FV1906"/>
      <c r="FW1906"/>
      <c r="FX1906"/>
      <c r="FY1906"/>
      <c r="FZ1906"/>
      <c r="GA1906"/>
      <c r="GB1906"/>
      <c r="GC1906"/>
      <c r="GD1906"/>
      <c r="GE1906"/>
      <c r="GF1906"/>
      <c r="GG1906"/>
      <c r="GH1906"/>
      <c r="GI1906"/>
      <c r="GJ1906"/>
      <c r="GK1906"/>
      <c r="GL1906"/>
      <c r="GM1906"/>
      <c r="GN1906"/>
      <c r="GO1906"/>
      <c r="GP1906"/>
      <c r="GQ1906"/>
      <c r="GR1906"/>
      <c r="GS1906"/>
      <c r="GT1906"/>
      <c r="GU1906"/>
      <c r="GV1906"/>
      <c r="GW1906"/>
      <c r="GX1906"/>
      <c r="GY1906"/>
      <c r="GZ1906"/>
      <c r="HA1906"/>
      <c r="HB1906"/>
      <c r="HC1906"/>
      <c r="HD1906"/>
      <c r="HE1906"/>
      <c r="HF1906"/>
      <c r="HG1906"/>
      <c r="HH1906"/>
      <c r="HI1906"/>
      <c r="HJ1906"/>
      <c r="HK1906"/>
      <c r="HL1906"/>
      <c r="HM1906"/>
      <c r="HN1906"/>
      <c r="HO1906"/>
      <c r="HP1906"/>
      <c r="HQ1906"/>
      <c r="HR1906"/>
      <c r="HS1906"/>
      <c r="HT1906"/>
      <c r="HU1906"/>
      <c r="HV1906"/>
      <c r="HW1906"/>
      <c r="HX1906"/>
      <c r="HY1906"/>
      <c r="HZ1906"/>
      <c r="IA1906"/>
      <c r="IB1906"/>
      <c r="IC1906"/>
      <c r="ID1906"/>
      <c r="IE1906"/>
      <c r="IF1906"/>
      <c r="IG1906"/>
      <c r="IH1906"/>
      <c r="II1906"/>
      <c r="IJ1906"/>
      <c r="IK1906"/>
      <c r="IL1906"/>
      <c r="IM1906"/>
      <c r="IN1906"/>
      <c r="IO1906"/>
      <c r="IP1906"/>
      <c r="IQ1906"/>
      <c r="IR1906"/>
      <c r="IS1906"/>
      <c r="IT1906"/>
      <c r="IU1906"/>
      <c r="IV1906"/>
    </row>
  </sheetData>
  <printOptions horizontalCentered="1" gridLines="1"/>
  <pageMargins left="0.25" right="0" top="0.2" bottom="0.7" header="0.5" footer="0.5"/>
  <pageSetup orientation="landscape" r:id="rId1"/>
  <headerFooter alignWithMargins="0">
    <oddFooter>&amp;C
&amp;P OF &amp;N&amp;R&amp;F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5"/>
  <sheetViews>
    <sheetView zoomScaleNormal="100" workbookViewId="0">
      <selection activeCell="D73" sqref="D73"/>
    </sheetView>
  </sheetViews>
  <sheetFormatPr defaultRowHeight="12.5"/>
  <cols>
    <col min="1" max="1" width="9.1796875" customWidth="1"/>
    <col min="2" max="2" width="26.81640625" customWidth="1"/>
    <col min="3" max="3" width="50.453125" customWidth="1"/>
    <col min="4" max="5" width="14.1796875" customWidth="1"/>
    <col min="6" max="6" width="12" customWidth="1"/>
    <col min="7" max="7" width="3.1796875" customWidth="1"/>
  </cols>
  <sheetData>
    <row r="1" spans="1:8" ht="18">
      <c r="A1" s="50" t="s">
        <v>24</v>
      </c>
      <c r="B1" s="19" t="s">
        <v>177</v>
      </c>
      <c r="C1" s="142" t="s">
        <v>1898</v>
      </c>
      <c r="D1" s="119" t="s">
        <v>904</v>
      </c>
      <c r="E1" s="19"/>
      <c r="G1" s="13" t="s">
        <v>160</v>
      </c>
      <c r="H1" s="7"/>
    </row>
    <row r="2" spans="1:8" ht="12" customHeight="1">
      <c r="A2" s="50"/>
      <c r="B2" s="19"/>
      <c r="C2" s="13"/>
      <c r="D2" s="37" t="s">
        <v>24</v>
      </c>
      <c r="E2" s="37"/>
      <c r="F2" s="13"/>
      <c r="G2" s="7"/>
      <c r="H2" s="7"/>
    </row>
    <row r="3" spans="1:8" ht="15.5">
      <c r="A3" s="51" t="s">
        <v>25</v>
      </c>
      <c r="B3" s="20" t="s">
        <v>26</v>
      </c>
      <c r="C3" s="20" t="s">
        <v>27</v>
      </c>
      <c r="D3" s="38" t="s">
        <v>28</v>
      </c>
      <c r="E3" s="38" t="s">
        <v>29</v>
      </c>
      <c r="F3" s="13"/>
      <c r="G3" s="120"/>
      <c r="H3" s="7"/>
    </row>
    <row r="4" spans="1:8" ht="14.5" customHeight="1">
      <c r="A4" s="92"/>
      <c r="C4" s="155" t="s">
        <v>1899</v>
      </c>
      <c r="D4" s="99"/>
      <c r="E4" s="14"/>
      <c r="F4" s="30"/>
      <c r="G4" s="5"/>
      <c r="H4" s="69"/>
    </row>
    <row r="5" spans="1:8" ht="17" customHeight="1">
      <c r="A5" s="195">
        <v>43445</v>
      </c>
      <c r="B5" s="19" t="s">
        <v>1900</v>
      </c>
      <c r="C5" s="6" t="s">
        <v>357</v>
      </c>
      <c r="D5" s="161">
        <v>1200</v>
      </c>
      <c r="E5" s="14"/>
      <c r="F5" s="23" t="s">
        <v>298</v>
      </c>
      <c r="G5" s="5" t="s">
        <v>112</v>
      </c>
      <c r="H5" s="69" t="s">
        <v>51</v>
      </c>
    </row>
    <row r="6" spans="1:8" ht="17" customHeight="1">
      <c r="A6" s="92"/>
      <c r="B6" s="19" t="s">
        <v>1901</v>
      </c>
      <c r="C6" s="6" t="s">
        <v>369</v>
      </c>
      <c r="D6" s="161">
        <v>200000</v>
      </c>
      <c r="E6" s="14"/>
      <c r="F6" s="23"/>
      <c r="G6" s="5" t="s">
        <v>112</v>
      </c>
      <c r="H6" s="69">
        <v>13331</v>
      </c>
    </row>
    <row r="7" spans="1:8" ht="17" customHeight="1">
      <c r="A7" s="92"/>
      <c r="B7" s="19" t="s">
        <v>1902</v>
      </c>
      <c r="C7" s="6" t="s">
        <v>370</v>
      </c>
      <c r="D7" s="161">
        <v>5000</v>
      </c>
      <c r="E7" s="14"/>
      <c r="F7" s="23"/>
      <c r="G7" s="5" t="s">
        <v>112</v>
      </c>
      <c r="H7" s="69" t="s">
        <v>24</v>
      </c>
    </row>
    <row r="8" spans="1:8" ht="17" customHeight="1">
      <c r="A8" s="92"/>
      <c r="B8" s="19" t="s">
        <v>1903</v>
      </c>
      <c r="C8" s="6" t="s">
        <v>1904</v>
      </c>
      <c r="D8" s="161">
        <v>7000</v>
      </c>
      <c r="E8" s="14"/>
      <c r="F8" s="23"/>
      <c r="G8" s="5" t="s">
        <v>112</v>
      </c>
      <c r="H8" s="69"/>
    </row>
    <row r="9" spans="1:8" ht="17" customHeight="1">
      <c r="A9" s="92"/>
      <c r="B9" s="19" t="s">
        <v>1905</v>
      </c>
      <c r="C9" s="6" t="s">
        <v>371</v>
      </c>
      <c r="D9" s="161">
        <v>40000</v>
      </c>
      <c r="E9" s="14"/>
      <c r="F9" s="23"/>
      <c r="G9" s="5" t="s">
        <v>112</v>
      </c>
      <c r="H9" s="69"/>
    </row>
    <row r="10" spans="1:8" ht="17" customHeight="1">
      <c r="A10" s="92"/>
      <c r="B10" s="19" t="s">
        <v>1906</v>
      </c>
      <c r="C10" s="6" t="s">
        <v>372</v>
      </c>
      <c r="D10" s="161">
        <v>15000</v>
      </c>
      <c r="E10" s="14"/>
      <c r="F10" s="23"/>
      <c r="G10" s="5" t="s">
        <v>112</v>
      </c>
      <c r="H10" s="69"/>
    </row>
    <row r="11" spans="1:8" ht="17" customHeight="1">
      <c r="A11" s="92"/>
      <c r="B11" s="19" t="s">
        <v>1907</v>
      </c>
      <c r="C11" s="6" t="s">
        <v>373</v>
      </c>
      <c r="D11" s="161">
        <v>30000</v>
      </c>
      <c r="E11" s="14"/>
      <c r="F11" s="23"/>
      <c r="G11" s="5" t="s">
        <v>112</v>
      </c>
      <c r="H11" s="69"/>
    </row>
    <row r="12" spans="1:8" ht="17" customHeight="1">
      <c r="A12" s="92"/>
      <c r="B12" s="19" t="s">
        <v>1908</v>
      </c>
      <c r="C12" s="6" t="s">
        <v>668</v>
      </c>
      <c r="D12" s="161">
        <v>3000</v>
      </c>
      <c r="E12" s="14"/>
      <c r="F12" s="23"/>
      <c r="G12" s="5" t="s">
        <v>112</v>
      </c>
      <c r="H12" s="69"/>
    </row>
    <row r="13" spans="1:8" ht="17" customHeight="1">
      <c r="A13" s="92"/>
      <c r="B13" s="19" t="s">
        <v>1909</v>
      </c>
      <c r="C13" s="6" t="s">
        <v>1910</v>
      </c>
      <c r="D13" s="161">
        <v>1000</v>
      </c>
      <c r="E13" s="14"/>
      <c r="F13" s="23"/>
      <c r="G13" s="5" t="s">
        <v>112</v>
      </c>
      <c r="H13" s="69"/>
    </row>
    <row r="14" spans="1:8" ht="17" customHeight="1">
      <c r="A14" s="92"/>
      <c r="B14" s="19" t="s">
        <v>1911</v>
      </c>
      <c r="C14" s="6" t="s">
        <v>1912</v>
      </c>
      <c r="D14" s="161">
        <v>1000</v>
      </c>
      <c r="E14" s="14"/>
      <c r="F14" s="23"/>
      <c r="G14" s="5" t="s">
        <v>112</v>
      </c>
      <c r="H14" s="69"/>
    </row>
    <row r="15" spans="1:8" ht="17" customHeight="1">
      <c r="A15" s="92"/>
      <c r="B15" s="19" t="s">
        <v>1913</v>
      </c>
      <c r="C15" s="6" t="s">
        <v>669</v>
      </c>
      <c r="D15" s="161">
        <v>0</v>
      </c>
      <c r="E15" s="14"/>
      <c r="F15" s="23"/>
      <c r="G15" s="5" t="s">
        <v>112</v>
      </c>
      <c r="H15" s="69"/>
    </row>
    <row r="16" spans="1:8" ht="17" customHeight="1">
      <c r="A16" s="92"/>
      <c r="B16" s="19" t="s">
        <v>1914</v>
      </c>
      <c r="C16" s="6" t="s">
        <v>541</v>
      </c>
      <c r="D16" s="161">
        <v>850</v>
      </c>
      <c r="E16" s="14"/>
      <c r="F16" s="23"/>
      <c r="G16" s="5" t="s">
        <v>112</v>
      </c>
      <c r="H16" s="69"/>
    </row>
    <row r="17" spans="1:8" ht="17" customHeight="1">
      <c r="A17" s="92"/>
      <c r="B17" s="19" t="s">
        <v>1915</v>
      </c>
      <c r="C17" s="6" t="s">
        <v>281</v>
      </c>
      <c r="D17" s="161">
        <v>700</v>
      </c>
      <c r="E17" s="14"/>
      <c r="F17" s="23"/>
      <c r="G17" s="5" t="s">
        <v>112</v>
      </c>
      <c r="H17" s="69"/>
    </row>
    <row r="18" spans="1:8" ht="17" customHeight="1">
      <c r="A18" s="92"/>
      <c r="B18" s="19" t="s">
        <v>1916</v>
      </c>
      <c r="C18" s="6" t="s">
        <v>418</v>
      </c>
      <c r="D18" s="196">
        <v>30000</v>
      </c>
      <c r="E18" s="14"/>
      <c r="F18" s="23"/>
      <c r="G18" s="5" t="s">
        <v>112</v>
      </c>
      <c r="H18" s="69"/>
    </row>
    <row r="19" spans="1:8" ht="17" customHeight="1">
      <c r="A19" s="92"/>
      <c r="B19" s="19" t="s">
        <v>1917</v>
      </c>
      <c r="C19" s="6" t="s">
        <v>358</v>
      </c>
      <c r="D19" s="161">
        <v>150</v>
      </c>
      <c r="E19" s="14"/>
      <c r="F19" s="23"/>
      <c r="G19" s="5" t="s">
        <v>112</v>
      </c>
      <c r="H19" s="69"/>
    </row>
    <row r="20" spans="1:8" ht="17" customHeight="1">
      <c r="A20" s="92"/>
      <c r="B20" s="19" t="s">
        <v>1918</v>
      </c>
      <c r="C20" s="6" t="s">
        <v>1919</v>
      </c>
      <c r="D20" s="161">
        <v>0</v>
      </c>
      <c r="E20" s="14"/>
      <c r="F20" s="23"/>
      <c r="G20" s="5" t="s">
        <v>112</v>
      </c>
      <c r="H20" s="69"/>
    </row>
    <row r="21" spans="1:8" ht="17" customHeight="1">
      <c r="A21" s="92"/>
      <c r="B21" s="19" t="s">
        <v>1920</v>
      </c>
      <c r="C21" s="6" t="s">
        <v>359</v>
      </c>
      <c r="D21" s="161">
        <v>300</v>
      </c>
      <c r="E21" s="14"/>
      <c r="F21" s="23"/>
      <c r="G21" s="5" t="s">
        <v>112</v>
      </c>
      <c r="H21" s="69"/>
    </row>
    <row r="22" spans="1:8" ht="17" customHeight="1">
      <c r="A22" s="92"/>
      <c r="B22" s="19" t="s">
        <v>1921</v>
      </c>
      <c r="C22" s="6" t="s">
        <v>405</v>
      </c>
      <c r="D22" s="161">
        <v>2200</v>
      </c>
      <c r="E22" s="14"/>
      <c r="F22" s="23"/>
      <c r="G22" s="5" t="s">
        <v>112</v>
      </c>
      <c r="H22" s="69"/>
    </row>
    <row r="23" spans="1:8" ht="17" customHeight="1">
      <c r="A23" s="92"/>
      <c r="B23" s="19" t="s">
        <v>1922</v>
      </c>
      <c r="C23" s="6" t="s">
        <v>670</v>
      </c>
      <c r="D23" s="161">
        <v>0</v>
      </c>
      <c r="E23" s="14"/>
      <c r="F23" s="23"/>
      <c r="G23" s="5" t="s">
        <v>112</v>
      </c>
      <c r="H23" s="69"/>
    </row>
    <row r="24" spans="1:8" ht="17" customHeight="1">
      <c r="A24" s="92"/>
      <c r="B24" s="19" t="s">
        <v>1923</v>
      </c>
      <c r="C24" s="6" t="s">
        <v>406</v>
      </c>
      <c r="D24" s="161">
        <v>200</v>
      </c>
      <c r="E24" s="14"/>
      <c r="F24" s="23"/>
      <c r="G24" s="5" t="s">
        <v>112</v>
      </c>
      <c r="H24" s="69"/>
    </row>
    <row r="25" spans="1:8" ht="17" customHeight="1">
      <c r="A25" s="92"/>
      <c r="B25" s="19" t="s">
        <v>1924</v>
      </c>
      <c r="C25" s="6" t="s">
        <v>407</v>
      </c>
      <c r="D25" s="161">
        <v>1500</v>
      </c>
      <c r="E25" s="14"/>
      <c r="F25" s="23"/>
      <c r="G25" s="5" t="s">
        <v>112</v>
      </c>
      <c r="H25" s="69"/>
    </row>
    <row r="26" spans="1:8" ht="17" customHeight="1">
      <c r="A26" s="92"/>
      <c r="B26" s="19" t="s">
        <v>329</v>
      </c>
      <c r="C26" s="6" t="s">
        <v>408</v>
      </c>
      <c r="D26" s="161">
        <v>30000</v>
      </c>
      <c r="E26" s="14"/>
      <c r="F26" s="23"/>
      <c r="G26" s="5" t="s">
        <v>112</v>
      </c>
      <c r="H26" s="69"/>
    </row>
    <row r="27" spans="1:8" ht="17" customHeight="1">
      <c r="A27" s="92"/>
      <c r="B27" s="19" t="s">
        <v>1925</v>
      </c>
      <c r="C27" s="6" t="s">
        <v>671</v>
      </c>
      <c r="D27" s="161">
        <v>1900</v>
      </c>
      <c r="E27" s="14"/>
      <c r="F27" s="23"/>
      <c r="G27" s="5" t="s">
        <v>112</v>
      </c>
      <c r="H27" s="69"/>
    </row>
    <row r="28" spans="1:8" ht="17" customHeight="1">
      <c r="A28" s="92"/>
      <c r="B28" s="19" t="s">
        <v>1926</v>
      </c>
      <c r="C28" s="6" t="s">
        <v>542</v>
      </c>
      <c r="D28" s="161">
        <v>950</v>
      </c>
      <c r="E28" s="14"/>
      <c r="F28" s="23"/>
      <c r="G28" s="5" t="s">
        <v>112</v>
      </c>
      <c r="H28" s="69"/>
    </row>
    <row r="29" spans="1:8" ht="17" customHeight="1">
      <c r="A29" s="92"/>
      <c r="B29" s="19" t="s">
        <v>1927</v>
      </c>
      <c r="C29" s="6" t="s">
        <v>409</v>
      </c>
      <c r="D29" s="161">
        <v>4300</v>
      </c>
      <c r="E29" s="14"/>
      <c r="F29" s="23"/>
      <c r="G29" s="5" t="s">
        <v>112</v>
      </c>
      <c r="H29" s="69"/>
    </row>
    <row r="30" spans="1:8" ht="17" customHeight="1">
      <c r="A30" s="92"/>
      <c r="B30" s="19" t="s">
        <v>1928</v>
      </c>
      <c r="C30" s="6" t="s">
        <v>410</v>
      </c>
      <c r="D30" s="161">
        <v>3500</v>
      </c>
      <c r="E30" s="14"/>
      <c r="F30" s="23"/>
      <c r="G30" s="5" t="s">
        <v>112</v>
      </c>
      <c r="H30" s="69"/>
    </row>
    <row r="31" spans="1:8" ht="17" customHeight="1">
      <c r="A31" s="92"/>
      <c r="B31" s="19" t="s">
        <v>1929</v>
      </c>
      <c r="C31" s="6" t="s">
        <v>411</v>
      </c>
      <c r="D31" s="161">
        <v>4000</v>
      </c>
      <c r="E31" s="14"/>
      <c r="F31" s="23"/>
      <c r="G31" s="5" t="s">
        <v>112</v>
      </c>
      <c r="H31" s="69"/>
    </row>
    <row r="32" spans="1:8" ht="17" customHeight="1">
      <c r="A32" s="92"/>
      <c r="B32" s="19" t="s">
        <v>1930</v>
      </c>
      <c r="C32" s="6" t="s">
        <v>412</v>
      </c>
      <c r="D32" s="161">
        <v>800</v>
      </c>
      <c r="E32" s="14"/>
      <c r="F32" s="23"/>
      <c r="G32" s="5" t="s">
        <v>112</v>
      </c>
      <c r="H32" s="69"/>
    </row>
    <row r="33" spans="1:8" ht="17" customHeight="1">
      <c r="A33" s="92"/>
      <c r="B33" s="19" t="s">
        <v>1931</v>
      </c>
      <c r="C33" s="6" t="s">
        <v>413</v>
      </c>
      <c r="D33" s="161">
        <v>4100</v>
      </c>
      <c r="E33" s="14"/>
      <c r="F33" s="23"/>
      <c r="G33" s="5" t="s">
        <v>112</v>
      </c>
      <c r="H33" s="69"/>
    </row>
    <row r="34" spans="1:8" ht="17" customHeight="1">
      <c r="A34" s="92"/>
      <c r="B34" s="19" t="s">
        <v>1932</v>
      </c>
      <c r="C34" s="6" t="s">
        <v>414</v>
      </c>
      <c r="D34" s="161">
        <v>50</v>
      </c>
      <c r="E34" s="14"/>
      <c r="F34" s="23"/>
      <c r="G34" s="5" t="s">
        <v>112</v>
      </c>
      <c r="H34" s="69"/>
    </row>
    <row r="35" spans="1:8" ht="17" customHeight="1">
      <c r="A35" s="92"/>
      <c r="B35" s="19" t="s">
        <v>1933</v>
      </c>
      <c r="C35" s="6" t="s">
        <v>543</v>
      </c>
      <c r="D35" s="161">
        <v>1500</v>
      </c>
      <c r="E35" s="14"/>
      <c r="F35" s="23"/>
      <c r="G35" s="5" t="s">
        <v>112</v>
      </c>
      <c r="H35" s="69"/>
    </row>
    <row r="36" spans="1:8" ht="17" customHeight="1">
      <c r="A36" s="92"/>
      <c r="B36" s="19" t="s">
        <v>1934</v>
      </c>
      <c r="C36" s="6" t="s">
        <v>1935</v>
      </c>
      <c r="D36" s="161">
        <v>8000</v>
      </c>
      <c r="E36" s="14"/>
      <c r="F36" s="23"/>
      <c r="G36" s="5" t="s">
        <v>112</v>
      </c>
      <c r="H36" s="69"/>
    </row>
    <row r="37" spans="1:8" ht="17" customHeight="1">
      <c r="A37" s="92"/>
      <c r="B37" s="19" t="s">
        <v>1936</v>
      </c>
      <c r="C37" s="6" t="s">
        <v>415</v>
      </c>
      <c r="D37" s="161">
        <v>12000</v>
      </c>
      <c r="E37" s="14"/>
      <c r="F37" s="23"/>
      <c r="G37" s="5" t="s">
        <v>112</v>
      </c>
      <c r="H37" s="69"/>
    </row>
    <row r="38" spans="1:8" ht="17" customHeight="1">
      <c r="A38" s="92"/>
      <c r="B38" s="19" t="s">
        <v>1937</v>
      </c>
      <c r="C38" s="6" t="s">
        <v>544</v>
      </c>
      <c r="D38" s="161">
        <v>50</v>
      </c>
      <c r="E38" s="14"/>
      <c r="F38" s="23"/>
      <c r="G38" s="5" t="s">
        <v>112</v>
      </c>
      <c r="H38" s="69"/>
    </row>
    <row r="39" spans="1:8" ht="17" customHeight="1">
      <c r="A39" s="92"/>
      <c r="B39" s="19" t="s">
        <v>1938</v>
      </c>
      <c r="C39" s="6" t="s">
        <v>672</v>
      </c>
      <c r="D39" s="161">
        <v>550</v>
      </c>
      <c r="E39" s="14"/>
      <c r="F39" s="23"/>
      <c r="G39" s="5" t="s">
        <v>112</v>
      </c>
      <c r="H39" s="69"/>
    </row>
    <row r="40" spans="1:8" ht="17" customHeight="1">
      <c r="A40" s="92"/>
      <c r="B40" s="19" t="s">
        <v>1409</v>
      </c>
      <c r="C40" s="6" t="s">
        <v>1152</v>
      </c>
      <c r="D40" s="161">
        <v>6700</v>
      </c>
      <c r="E40" s="14"/>
      <c r="F40" s="23"/>
      <c r="G40" s="5" t="s">
        <v>112</v>
      </c>
      <c r="H40" s="69"/>
    </row>
    <row r="41" spans="1:8" ht="17" customHeight="1">
      <c r="A41" s="92"/>
      <c r="B41" s="19" t="s">
        <v>1939</v>
      </c>
      <c r="C41" s="6" t="s">
        <v>1940</v>
      </c>
      <c r="D41" s="161">
        <f>598685</f>
        <v>598685</v>
      </c>
      <c r="E41" s="14"/>
      <c r="F41" s="23"/>
      <c r="G41" s="5" t="s">
        <v>112</v>
      </c>
      <c r="H41" s="69"/>
    </row>
    <row r="42" spans="1:8" ht="17" customHeight="1">
      <c r="A42" s="92"/>
      <c r="B42" s="19" t="s">
        <v>1941</v>
      </c>
      <c r="C42" s="6" t="s">
        <v>280</v>
      </c>
      <c r="D42" s="161">
        <v>3000</v>
      </c>
      <c r="E42" s="14"/>
      <c r="F42" s="23"/>
      <c r="G42" s="5" t="s">
        <v>112</v>
      </c>
      <c r="H42" s="69"/>
    </row>
    <row r="43" spans="1:8" ht="17" customHeight="1">
      <c r="A43" s="92"/>
      <c r="B43" s="19" t="s">
        <v>483</v>
      </c>
      <c r="C43" s="6" t="s">
        <v>545</v>
      </c>
      <c r="D43" s="161">
        <v>4000</v>
      </c>
      <c r="E43" s="14"/>
      <c r="F43" s="23"/>
      <c r="G43" s="5" t="s">
        <v>112</v>
      </c>
      <c r="H43" s="69"/>
    </row>
    <row r="44" spans="1:8" ht="17" customHeight="1">
      <c r="A44" s="92"/>
      <c r="B44" s="19" t="s">
        <v>610</v>
      </c>
      <c r="C44" s="6" t="s">
        <v>673</v>
      </c>
      <c r="D44" s="161">
        <v>14700</v>
      </c>
      <c r="E44" s="14"/>
      <c r="F44" s="23"/>
      <c r="G44" s="5" t="s">
        <v>112</v>
      </c>
      <c r="H44" s="69"/>
    </row>
    <row r="45" spans="1:8" ht="17" customHeight="1">
      <c r="A45" s="92"/>
      <c r="B45" s="19" t="s">
        <v>1139</v>
      </c>
      <c r="C45" s="6" t="s">
        <v>1178</v>
      </c>
      <c r="D45" s="161">
        <v>210000</v>
      </c>
      <c r="E45" s="14"/>
      <c r="F45" s="23"/>
      <c r="G45" s="5" t="s">
        <v>112</v>
      </c>
      <c r="H45" s="69"/>
    </row>
    <row r="46" spans="1:8" ht="17" customHeight="1">
      <c r="A46" s="92"/>
      <c r="B46" s="19" t="s">
        <v>1895</v>
      </c>
      <c r="C46" s="6" t="s">
        <v>1942</v>
      </c>
      <c r="D46" s="161">
        <v>33528609</v>
      </c>
      <c r="E46" s="14"/>
      <c r="F46" s="23"/>
      <c r="G46" s="5" t="s">
        <v>112</v>
      </c>
      <c r="H46" s="69"/>
    </row>
    <row r="47" spans="1:8" ht="17" customHeight="1">
      <c r="A47" s="92"/>
      <c r="B47" s="19" t="s">
        <v>1943</v>
      </c>
      <c r="C47" s="6" t="s">
        <v>417</v>
      </c>
      <c r="D47" s="161">
        <v>300</v>
      </c>
      <c r="E47" s="14"/>
      <c r="F47" s="23"/>
      <c r="G47" s="5" t="s">
        <v>112</v>
      </c>
      <c r="H47" s="69"/>
    </row>
    <row r="48" spans="1:8" ht="17" customHeight="1">
      <c r="A48" s="92"/>
      <c r="B48" s="19" t="s">
        <v>1944</v>
      </c>
      <c r="C48" s="6" t="s">
        <v>540</v>
      </c>
      <c r="D48" s="161">
        <v>5000</v>
      </c>
      <c r="E48" s="14"/>
      <c r="F48" s="23"/>
      <c r="G48" s="5" t="s">
        <v>112</v>
      </c>
      <c r="H48" s="69"/>
    </row>
    <row r="49" spans="1:8" ht="17" customHeight="1">
      <c r="A49" s="92"/>
      <c r="B49" s="19" t="s">
        <v>1510</v>
      </c>
      <c r="C49" s="6" t="s">
        <v>674</v>
      </c>
      <c r="D49" s="161">
        <v>10000</v>
      </c>
      <c r="E49" s="14"/>
      <c r="F49" s="23"/>
      <c r="G49" s="5" t="s">
        <v>112</v>
      </c>
      <c r="H49" s="69"/>
    </row>
    <row r="50" spans="1:8" ht="17" customHeight="1">
      <c r="A50" s="92"/>
      <c r="B50" s="19" t="s">
        <v>1945</v>
      </c>
      <c r="C50" s="6" t="s">
        <v>1155</v>
      </c>
      <c r="D50" s="161">
        <v>85000</v>
      </c>
      <c r="E50" s="14"/>
      <c r="F50" s="23"/>
      <c r="G50" s="5" t="s">
        <v>112</v>
      </c>
      <c r="H50" s="69"/>
    </row>
    <row r="51" spans="1:8" ht="17" customHeight="1">
      <c r="A51" s="92"/>
      <c r="B51" s="19" t="s">
        <v>1946</v>
      </c>
      <c r="C51" s="6" t="s">
        <v>1947</v>
      </c>
      <c r="D51" s="161">
        <v>1100000</v>
      </c>
      <c r="E51" s="14"/>
      <c r="F51" s="23"/>
      <c r="G51" s="5" t="s">
        <v>112</v>
      </c>
      <c r="H51" s="69"/>
    </row>
    <row r="52" spans="1:8" ht="17" customHeight="1">
      <c r="A52" s="92"/>
      <c r="B52" s="19" t="s">
        <v>1948</v>
      </c>
      <c r="C52" s="6" t="s">
        <v>675</v>
      </c>
      <c r="D52" s="161">
        <v>0</v>
      </c>
      <c r="E52" s="14"/>
      <c r="F52" s="23"/>
      <c r="G52" s="5" t="s">
        <v>112</v>
      </c>
      <c r="H52" s="69"/>
    </row>
    <row r="53" spans="1:8" ht="17" customHeight="1">
      <c r="A53" s="92"/>
      <c r="B53" s="19" t="s">
        <v>1949</v>
      </c>
      <c r="C53" s="6" t="s">
        <v>1157</v>
      </c>
      <c r="D53" s="161">
        <v>25</v>
      </c>
      <c r="E53" s="14" t="s">
        <v>24</v>
      </c>
      <c r="F53" s="23"/>
      <c r="G53" s="5" t="s">
        <v>112</v>
      </c>
      <c r="H53" s="69"/>
    </row>
    <row r="54" spans="1:8" ht="17" customHeight="1">
      <c r="A54" s="92"/>
      <c r="B54" s="19" t="s">
        <v>1950</v>
      </c>
      <c r="C54" s="6" t="s">
        <v>1951</v>
      </c>
      <c r="D54" s="161">
        <v>175</v>
      </c>
      <c r="E54" s="83" t="s">
        <v>24</v>
      </c>
      <c r="F54" s="23"/>
      <c r="G54" s="5" t="s">
        <v>112</v>
      </c>
      <c r="H54" s="69"/>
    </row>
    <row r="55" spans="1:8" ht="17" customHeight="1">
      <c r="A55" s="92"/>
      <c r="B55" s="19" t="s">
        <v>195</v>
      </c>
      <c r="C55" s="6" t="s">
        <v>343</v>
      </c>
      <c r="D55" s="161">
        <v>0</v>
      </c>
      <c r="E55" s="14"/>
      <c r="F55" s="23"/>
      <c r="G55" s="5" t="s">
        <v>112</v>
      </c>
      <c r="H55" s="69"/>
    </row>
    <row r="56" spans="1:8" ht="17" customHeight="1">
      <c r="A56" s="92"/>
      <c r="B56" s="19" t="s">
        <v>1952</v>
      </c>
      <c r="C56" s="6" t="s">
        <v>344</v>
      </c>
      <c r="D56" s="161">
        <v>0</v>
      </c>
      <c r="E56" s="14"/>
      <c r="F56" s="23"/>
      <c r="G56" s="5" t="s">
        <v>112</v>
      </c>
      <c r="H56" s="69"/>
    </row>
    <row r="57" spans="1:8" ht="17" customHeight="1">
      <c r="A57" s="92"/>
      <c r="B57" s="19" t="s">
        <v>78</v>
      </c>
      <c r="C57" s="6" t="s">
        <v>345</v>
      </c>
      <c r="D57" s="161">
        <v>25000</v>
      </c>
      <c r="E57" s="14"/>
      <c r="F57" s="23"/>
      <c r="G57" s="5" t="s">
        <v>112</v>
      </c>
      <c r="H57" s="69"/>
    </row>
    <row r="58" spans="1:8" ht="17" customHeight="1">
      <c r="A58" s="92"/>
      <c r="B58" s="19" t="s">
        <v>1953</v>
      </c>
      <c r="C58" s="6" t="s">
        <v>346</v>
      </c>
      <c r="D58" s="161">
        <v>1100</v>
      </c>
      <c r="E58" s="14"/>
      <c r="F58" s="23"/>
      <c r="G58" s="5" t="s">
        <v>112</v>
      </c>
      <c r="H58" s="69"/>
    </row>
    <row r="59" spans="1:8" ht="17" customHeight="1">
      <c r="A59" s="92"/>
      <c r="B59" s="19" t="s">
        <v>1511</v>
      </c>
      <c r="C59" s="6" t="s">
        <v>347</v>
      </c>
      <c r="D59" s="161">
        <v>2700</v>
      </c>
      <c r="E59" s="14"/>
      <c r="F59" s="23"/>
      <c r="G59" s="5" t="s">
        <v>112</v>
      </c>
      <c r="H59" s="69"/>
    </row>
    <row r="60" spans="1:8" ht="17" customHeight="1">
      <c r="A60" s="92"/>
      <c r="B60" s="19" t="s">
        <v>552</v>
      </c>
      <c r="C60" s="6" t="s">
        <v>348</v>
      </c>
      <c r="D60" s="161">
        <v>10000</v>
      </c>
      <c r="E60" s="14"/>
      <c r="F60" s="23"/>
      <c r="G60" s="5" t="s">
        <v>112</v>
      </c>
      <c r="H60" s="69"/>
    </row>
    <row r="61" spans="1:8" ht="17" customHeight="1">
      <c r="A61" s="92"/>
      <c r="B61" s="19" t="s">
        <v>1954</v>
      </c>
      <c r="C61" s="6" t="s">
        <v>349</v>
      </c>
      <c r="D61" s="161">
        <v>11000</v>
      </c>
      <c r="E61" s="14"/>
      <c r="F61" s="23"/>
      <c r="G61" s="5" t="s">
        <v>112</v>
      </c>
      <c r="H61" s="69"/>
    </row>
    <row r="62" spans="1:8" ht="17" customHeight="1">
      <c r="A62" s="92"/>
      <c r="B62" s="19" t="s">
        <v>1955</v>
      </c>
      <c r="C62" s="6" t="s">
        <v>350</v>
      </c>
      <c r="D62" s="161">
        <v>200</v>
      </c>
      <c r="E62" s="14"/>
      <c r="F62" s="23"/>
      <c r="G62" s="5" t="s">
        <v>112</v>
      </c>
      <c r="H62" s="69"/>
    </row>
    <row r="63" spans="1:8" ht="17" customHeight="1">
      <c r="A63" s="92"/>
      <c r="B63" s="19" t="s">
        <v>1956</v>
      </c>
      <c r="C63" s="6" t="s">
        <v>1957</v>
      </c>
      <c r="D63" s="161">
        <v>0</v>
      </c>
      <c r="E63" s="14"/>
      <c r="F63" s="23"/>
      <c r="G63" s="5" t="s">
        <v>112</v>
      </c>
      <c r="H63" s="69"/>
    </row>
    <row r="64" spans="1:8" ht="17" customHeight="1">
      <c r="A64" s="92"/>
      <c r="B64" s="19" t="s">
        <v>1958</v>
      </c>
      <c r="C64" s="6" t="s">
        <v>380</v>
      </c>
      <c r="D64" s="161">
        <v>2800</v>
      </c>
      <c r="E64" s="14"/>
      <c r="F64" s="23"/>
      <c r="G64" s="5" t="s">
        <v>112</v>
      </c>
      <c r="H64" s="69"/>
    </row>
    <row r="65" spans="1:8" ht="17" customHeight="1">
      <c r="A65" s="92"/>
      <c r="B65" s="19" t="s">
        <v>1959</v>
      </c>
      <c r="C65" s="6" t="s">
        <v>381</v>
      </c>
      <c r="D65" s="161">
        <v>100</v>
      </c>
      <c r="E65" s="14"/>
      <c r="F65" s="23"/>
      <c r="G65" s="5" t="s">
        <v>112</v>
      </c>
      <c r="H65" s="69"/>
    </row>
    <row r="66" spans="1:8" ht="17" customHeight="1">
      <c r="A66" s="92"/>
      <c r="B66" s="19" t="s">
        <v>1960</v>
      </c>
      <c r="C66" s="6" t="s">
        <v>382</v>
      </c>
      <c r="D66" s="161">
        <v>10000</v>
      </c>
      <c r="E66" s="14"/>
      <c r="F66" s="23"/>
      <c r="G66" s="5" t="s">
        <v>112</v>
      </c>
      <c r="H66" s="69"/>
    </row>
    <row r="67" spans="1:8" ht="17" customHeight="1">
      <c r="A67" s="92"/>
      <c r="B67" s="19" t="s">
        <v>1961</v>
      </c>
      <c r="C67" s="6" t="s">
        <v>383</v>
      </c>
      <c r="D67" s="161">
        <v>200</v>
      </c>
      <c r="E67" s="14"/>
      <c r="F67" s="23"/>
      <c r="G67" s="5" t="s">
        <v>112</v>
      </c>
      <c r="H67" s="69"/>
    </row>
    <row r="68" spans="1:8" ht="17" customHeight="1">
      <c r="A68" s="92"/>
      <c r="B68" s="19" t="s">
        <v>1962</v>
      </c>
      <c r="C68" s="6" t="s">
        <v>384</v>
      </c>
      <c r="D68" s="161">
        <v>500</v>
      </c>
      <c r="E68" s="14"/>
      <c r="F68" s="23"/>
      <c r="G68" s="5" t="s">
        <v>112</v>
      </c>
      <c r="H68" s="69"/>
    </row>
    <row r="69" spans="1:8" ht="17" customHeight="1">
      <c r="A69" s="92"/>
      <c r="B69" s="19" t="s">
        <v>1963</v>
      </c>
      <c r="C69" s="6" t="s">
        <v>385</v>
      </c>
      <c r="D69" s="161">
        <v>120</v>
      </c>
      <c r="E69" s="14"/>
      <c r="F69" s="23"/>
      <c r="G69" s="5" t="s">
        <v>112</v>
      </c>
      <c r="H69" s="69"/>
    </row>
    <row r="70" spans="1:8" ht="17" customHeight="1">
      <c r="A70" s="92"/>
      <c r="B70" s="19" t="s">
        <v>1964</v>
      </c>
      <c r="C70" s="6" t="s">
        <v>386</v>
      </c>
      <c r="D70" s="161">
        <v>180</v>
      </c>
      <c r="E70" s="14"/>
      <c r="F70" s="23"/>
      <c r="G70" s="5" t="s">
        <v>112</v>
      </c>
      <c r="H70" s="69"/>
    </row>
    <row r="71" spans="1:8" ht="17" customHeight="1">
      <c r="A71" s="92"/>
      <c r="B71" s="19" t="s">
        <v>1965</v>
      </c>
      <c r="C71" s="6" t="s">
        <v>1158</v>
      </c>
      <c r="D71" s="161">
        <v>0</v>
      </c>
      <c r="E71" s="14"/>
      <c r="F71" s="23"/>
      <c r="G71" s="5" t="s">
        <v>112</v>
      </c>
      <c r="H71" s="69"/>
    </row>
    <row r="72" spans="1:8" ht="17" customHeight="1">
      <c r="A72" s="92"/>
      <c r="B72" s="19" t="s">
        <v>1966</v>
      </c>
      <c r="C72" s="6" t="s">
        <v>387</v>
      </c>
      <c r="D72" s="161">
        <v>300</v>
      </c>
      <c r="E72" s="14"/>
      <c r="F72" s="23"/>
      <c r="G72" s="5" t="s">
        <v>112</v>
      </c>
      <c r="H72" s="69"/>
    </row>
    <row r="73" spans="1:8" ht="17" customHeight="1">
      <c r="A73" s="92"/>
      <c r="B73" s="19" t="s">
        <v>1967</v>
      </c>
      <c r="C73" s="6" t="s">
        <v>388</v>
      </c>
      <c r="D73" s="161">
        <v>0</v>
      </c>
      <c r="E73" s="14"/>
      <c r="F73" s="23"/>
      <c r="G73" s="5" t="s">
        <v>112</v>
      </c>
      <c r="H73" s="69"/>
    </row>
    <row r="74" spans="1:8" ht="17" customHeight="1">
      <c r="A74" s="92"/>
      <c r="B74" s="19" t="s">
        <v>1968</v>
      </c>
      <c r="C74" s="6" t="s">
        <v>389</v>
      </c>
      <c r="D74" s="161">
        <v>100</v>
      </c>
      <c r="E74" s="14"/>
      <c r="F74" s="23"/>
      <c r="G74" s="5" t="s">
        <v>112</v>
      </c>
      <c r="H74" s="69"/>
    </row>
    <row r="75" spans="1:8" ht="17" customHeight="1">
      <c r="A75" s="92"/>
      <c r="B75" s="19" t="s">
        <v>1969</v>
      </c>
      <c r="C75" s="6" t="s">
        <v>360</v>
      </c>
      <c r="D75" s="161">
        <v>2500</v>
      </c>
      <c r="E75" s="14"/>
      <c r="F75" s="23"/>
      <c r="G75" s="5" t="s">
        <v>112</v>
      </c>
      <c r="H75" s="69"/>
    </row>
    <row r="76" spans="1:8" ht="17" customHeight="1">
      <c r="A76" s="92"/>
      <c r="B76" s="19" t="s">
        <v>1970</v>
      </c>
      <c r="C76" s="6" t="s">
        <v>361</v>
      </c>
      <c r="D76" s="161">
        <v>5000</v>
      </c>
      <c r="E76" s="14"/>
      <c r="F76" s="23"/>
      <c r="G76" s="5" t="s">
        <v>112</v>
      </c>
      <c r="H76" s="69"/>
    </row>
    <row r="77" spans="1:8" ht="17" customHeight="1">
      <c r="A77" s="92"/>
      <c r="B77" s="19" t="s">
        <v>1971</v>
      </c>
      <c r="C77" s="6" t="s">
        <v>362</v>
      </c>
      <c r="D77" s="161">
        <v>500</v>
      </c>
      <c r="E77" s="14"/>
      <c r="F77" s="23"/>
      <c r="G77" s="5" t="s">
        <v>112</v>
      </c>
      <c r="H77" s="69"/>
    </row>
    <row r="78" spans="1:8" ht="17" customHeight="1">
      <c r="A78" s="92"/>
      <c r="B78" s="19" t="s">
        <v>1972</v>
      </c>
      <c r="C78" s="6" t="s">
        <v>363</v>
      </c>
      <c r="D78" s="161">
        <v>1500</v>
      </c>
      <c r="E78" s="14"/>
      <c r="F78" s="23"/>
      <c r="G78" s="5" t="s">
        <v>112</v>
      </c>
      <c r="H78" s="69"/>
    </row>
    <row r="79" spans="1:8" ht="17" customHeight="1">
      <c r="A79" s="92"/>
      <c r="B79" s="19" t="s">
        <v>1973</v>
      </c>
      <c r="C79" s="6" t="s">
        <v>364</v>
      </c>
      <c r="D79" s="161">
        <v>5000</v>
      </c>
      <c r="E79" s="14"/>
      <c r="F79" s="23"/>
      <c r="G79" s="5" t="s">
        <v>112</v>
      </c>
      <c r="H79" s="69"/>
    </row>
    <row r="80" spans="1:8" ht="17" customHeight="1">
      <c r="A80" s="92"/>
      <c r="B80" s="19" t="s">
        <v>1974</v>
      </c>
      <c r="C80" s="6" t="s">
        <v>365</v>
      </c>
      <c r="D80" s="161">
        <v>500</v>
      </c>
      <c r="E80" s="14"/>
      <c r="F80" s="23"/>
      <c r="G80" s="5" t="s">
        <v>112</v>
      </c>
      <c r="H80" s="69"/>
    </row>
    <row r="81" spans="1:8" ht="17" customHeight="1">
      <c r="A81" s="92"/>
      <c r="B81" s="19" t="s">
        <v>1975</v>
      </c>
      <c r="C81" s="6" t="s">
        <v>283</v>
      </c>
      <c r="D81" s="194">
        <v>18700</v>
      </c>
      <c r="E81" s="14"/>
      <c r="F81" s="23"/>
      <c r="G81" s="5" t="s">
        <v>112</v>
      </c>
      <c r="H81" s="69"/>
    </row>
    <row r="82" spans="1:8" ht="17" customHeight="1">
      <c r="A82" s="92"/>
      <c r="B82" s="19" t="s">
        <v>1976</v>
      </c>
      <c r="C82" s="6" t="s">
        <v>676</v>
      </c>
      <c r="D82" s="161">
        <v>1500</v>
      </c>
      <c r="E82" s="14"/>
      <c r="F82" s="23"/>
      <c r="G82" s="5" t="s">
        <v>112</v>
      </c>
      <c r="H82" s="69"/>
    </row>
    <row r="83" spans="1:8" ht="17" customHeight="1">
      <c r="A83" s="92"/>
      <c r="B83" s="19" t="s">
        <v>1977</v>
      </c>
      <c r="C83" s="6" t="s">
        <v>351</v>
      </c>
      <c r="D83" s="161">
        <v>1100</v>
      </c>
      <c r="E83" s="14"/>
      <c r="F83" s="23"/>
      <c r="G83" s="5" t="s">
        <v>112</v>
      </c>
      <c r="H83" s="69"/>
    </row>
    <row r="84" spans="1:8" ht="17" customHeight="1">
      <c r="A84" s="92"/>
      <c r="B84" s="19" t="s">
        <v>1978</v>
      </c>
      <c r="C84" s="6" t="s">
        <v>352</v>
      </c>
      <c r="D84" s="161">
        <v>700</v>
      </c>
      <c r="E84" s="14"/>
      <c r="F84" s="23"/>
      <c r="G84" s="5" t="s">
        <v>112</v>
      </c>
      <c r="H84" s="69"/>
    </row>
    <row r="85" spans="1:8" ht="17" customHeight="1">
      <c r="A85" s="92"/>
      <c r="B85" s="19" t="s">
        <v>1979</v>
      </c>
      <c r="C85" s="6" t="s">
        <v>403</v>
      </c>
      <c r="D85" s="161">
        <v>500</v>
      </c>
      <c r="E85" s="14"/>
      <c r="F85" s="23"/>
      <c r="G85" s="5" t="s">
        <v>112</v>
      </c>
      <c r="H85" s="69"/>
    </row>
    <row r="86" spans="1:8" ht="17" customHeight="1">
      <c r="A86" s="92"/>
      <c r="B86" s="19" t="s">
        <v>1980</v>
      </c>
      <c r="C86" s="6" t="s">
        <v>404</v>
      </c>
      <c r="D86" s="161">
        <v>1300</v>
      </c>
      <c r="E86" s="14"/>
      <c r="F86" s="23"/>
      <c r="G86" s="5" t="s">
        <v>112</v>
      </c>
      <c r="H86" s="69"/>
    </row>
    <row r="87" spans="1:8" ht="17" customHeight="1">
      <c r="A87" s="92"/>
      <c r="B87" s="19" t="s">
        <v>1981</v>
      </c>
      <c r="C87" s="6" t="s">
        <v>353</v>
      </c>
      <c r="D87" s="161">
        <v>1500</v>
      </c>
      <c r="E87" s="14"/>
      <c r="F87" s="23"/>
      <c r="G87" s="5" t="s">
        <v>112</v>
      </c>
      <c r="H87" s="69"/>
    </row>
    <row r="88" spans="1:8" ht="17" customHeight="1">
      <c r="A88" s="92"/>
      <c r="B88" s="19" t="s">
        <v>1982</v>
      </c>
      <c r="C88" s="6" t="s">
        <v>354</v>
      </c>
      <c r="D88" s="161">
        <v>2500</v>
      </c>
      <c r="E88" s="14"/>
      <c r="F88" s="23"/>
      <c r="G88" s="5" t="s">
        <v>112</v>
      </c>
      <c r="H88" s="69"/>
    </row>
    <row r="89" spans="1:8" ht="17" customHeight="1">
      <c r="A89" s="92"/>
      <c r="B89" s="19" t="s">
        <v>1983</v>
      </c>
      <c r="C89" s="6" t="s">
        <v>355</v>
      </c>
      <c r="D89" s="161">
        <v>1000</v>
      </c>
      <c r="E89" s="14"/>
      <c r="F89" s="23"/>
      <c r="G89" s="5" t="s">
        <v>112</v>
      </c>
      <c r="H89" s="69"/>
    </row>
    <row r="90" spans="1:8" ht="17" customHeight="1">
      <c r="A90" s="92"/>
      <c r="B90" s="19" t="s">
        <v>1984</v>
      </c>
      <c r="C90" s="6" t="s">
        <v>356</v>
      </c>
      <c r="D90" s="161">
        <v>53000</v>
      </c>
      <c r="E90" s="14"/>
      <c r="F90" s="23"/>
      <c r="G90" s="5" t="s">
        <v>112</v>
      </c>
      <c r="H90" s="69"/>
    </row>
    <row r="91" spans="1:8" ht="17" customHeight="1">
      <c r="A91" s="92"/>
      <c r="B91" s="19" t="s">
        <v>1985</v>
      </c>
      <c r="C91" s="6" t="s">
        <v>366</v>
      </c>
      <c r="D91" s="161">
        <v>800</v>
      </c>
      <c r="E91" s="14"/>
      <c r="F91" s="23"/>
      <c r="G91" s="5" t="s">
        <v>112</v>
      </c>
      <c r="H91" s="69"/>
    </row>
    <row r="92" spans="1:8" ht="17" customHeight="1">
      <c r="A92" s="92"/>
      <c r="B92" s="19" t="s">
        <v>1986</v>
      </c>
      <c r="C92" s="6" t="s">
        <v>281</v>
      </c>
      <c r="D92" s="161">
        <v>0</v>
      </c>
      <c r="E92" s="14"/>
      <c r="F92" s="23"/>
      <c r="G92" s="5" t="s">
        <v>112</v>
      </c>
      <c r="H92" s="69"/>
    </row>
    <row r="93" spans="1:8" ht="17" customHeight="1">
      <c r="A93" s="92"/>
      <c r="B93" s="19" t="s">
        <v>1987</v>
      </c>
      <c r="C93" s="6" t="s">
        <v>392</v>
      </c>
      <c r="D93" s="161">
        <v>90000</v>
      </c>
      <c r="E93" s="14"/>
      <c r="F93" s="23"/>
      <c r="G93" s="5" t="s">
        <v>112</v>
      </c>
      <c r="H93" s="69"/>
    </row>
    <row r="94" spans="1:8" ht="17" customHeight="1">
      <c r="A94" s="92"/>
      <c r="B94" s="19" t="s">
        <v>1988</v>
      </c>
      <c r="C94" s="6" t="s">
        <v>393</v>
      </c>
      <c r="D94" s="161">
        <v>1000</v>
      </c>
      <c r="E94" s="14"/>
      <c r="F94" s="23"/>
      <c r="G94" s="5" t="s">
        <v>112</v>
      </c>
      <c r="H94" s="69"/>
    </row>
    <row r="95" spans="1:8" ht="17" customHeight="1">
      <c r="A95" s="92"/>
      <c r="B95" s="19" t="s">
        <v>1989</v>
      </c>
      <c r="C95" s="6" t="s">
        <v>394</v>
      </c>
      <c r="D95" s="161">
        <v>800</v>
      </c>
      <c r="E95" s="14"/>
      <c r="F95" s="23"/>
      <c r="G95" s="5" t="s">
        <v>112</v>
      </c>
      <c r="H95" s="69"/>
    </row>
    <row r="96" spans="1:8" ht="17" customHeight="1">
      <c r="A96" s="92"/>
      <c r="B96" s="19" t="s">
        <v>1990</v>
      </c>
      <c r="C96" s="6" t="s">
        <v>395</v>
      </c>
      <c r="D96" s="161">
        <v>500</v>
      </c>
      <c r="E96" s="14"/>
      <c r="F96" s="23"/>
      <c r="G96" s="5" t="s">
        <v>112</v>
      </c>
      <c r="H96" s="69"/>
    </row>
    <row r="97" spans="1:8" ht="17" customHeight="1">
      <c r="A97" s="92"/>
      <c r="B97" s="19" t="s">
        <v>1991</v>
      </c>
      <c r="C97" s="6" t="s">
        <v>396</v>
      </c>
      <c r="D97" s="161">
        <v>1000</v>
      </c>
      <c r="E97" s="14"/>
      <c r="F97" s="23"/>
      <c r="G97" s="5" t="s">
        <v>112</v>
      </c>
      <c r="H97" s="69"/>
    </row>
    <row r="98" spans="1:8" ht="17" customHeight="1">
      <c r="A98" s="92"/>
      <c r="B98" s="19" t="s">
        <v>1992</v>
      </c>
      <c r="C98" s="6" t="s">
        <v>367</v>
      </c>
      <c r="D98" s="161">
        <v>1200</v>
      </c>
      <c r="E98" s="14"/>
      <c r="F98" s="23"/>
      <c r="G98" s="5" t="s">
        <v>112</v>
      </c>
      <c r="H98" s="69"/>
    </row>
    <row r="99" spans="1:8" ht="17" customHeight="1">
      <c r="A99" s="92"/>
      <c r="B99" s="19" t="s">
        <v>1993</v>
      </c>
      <c r="C99" s="6" t="s">
        <v>281</v>
      </c>
      <c r="D99" s="161">
        <v>0</v>
      </c>
      <c r="E99" s="14"/>
      <c r="F99" s="23"/>
      <c r="G99" s="5" t="s">
        <v>112</v>
      </c>
      <c r="H99" s="69"/>
    </row>
    <row r="100" spans="1:8" ht="17" customHeight="1">
      <c r="A100" s="92"/>
      <c r="B100" s="19" t="s">
        <v>1994</v>
      </c>
      <c r="C100" s="6" t="s">
        <v>397</v>
      </c>
      <c r="D100" s="161">
        <v>500</v>
      </c>
      <c r="E100" s="14"/>
      <c r="F100" s="23"/>
      <c r="G100" s="5" t="s">
        <v>112</v>
      </c>
      <c r="H100" s="69"/>
    </row>
    <row r="101" spans="1:8" ht="17" customHeight="1">
      <c r="A101" s="92"/>
      <c r="B101" s="19" t="s">
        <v>1995</v>
      </c>
      <c r="C101" s="6" t="s">
        <v>390</v>
      </c>
      <c r="D101" s="161">
        <v>8000</v>
      </c>
      <c r="E101" s="14"/>
      <c r="F101" s="23"/>
      <c r="G101" s="5" t="s">
        <v>112</v>
      </c>
      <c r="H101" s="69"/>
    </row>
    <row r="102" spans="1:8" ht="17" customHeight="1">
      <c r="A102" s="92"/>
      <c r="B102" s="19" t="s">
        <v>1996</v>
      </c>
      <c r="C102" s="6" t="s">
        <v>398</v>
      </c>
      <c r="D102" s="161">
        <v>500</v>
      </c>
      <c r="E102" s="14"/>
      <c r="F102" s="23"/>
      <c r="G102" s="5" t="s">
        <v>112</v>
      </c>
      <c r="H102" s="69"/>
    </row>
    <row r="103" spans="1:8" ht="17" customHeight="1">
      <c r="A103" s="92"/>
      <c r="B103" s="19" t="s">
        <v>1997</v>
      </c>
      <c r="C103" s="6" t="s">
        <v>1998</v>
      </c>
      <c r="D103" s="161">
        <v>10000</v>
      </c>
      <c r="E103" s="14"/>
      <c r="F103" s="23"/>
      <c r="G103" s="5" t="s">
        <v>112</v>
      </c>
      <c r="H103" s="69"/>
    </row>
    <row r="104" spans="1:8" ht="17" customHeight="1">
      <c r="A104" s="92"/>
      <c r="B104" s="19" t="s">
        <v>1999</v>
      </c>
      <c r="C104" s="6" t="s">
        <v>376</v>
      </c>
      <c r="D104" s="161">
        <v>1800</v>
      </c>
      <c r="E104" s="14"/>
      <c r="F104" s="23"/>
      <c r="G104" s="5" t="s">
        <v>112</v>
      </c>
      <c r="H104" s="69"/>
    </row>
    <row r="105" spans="1:8" ht="17" customHeight="1">
      <c r="A105" s="92"/>
      <c r="B105" s="19" t="s">
        <v>2000</v>
      </c>
      <c r="C105" s="6" t="s">
        <v>377</v>
      </c>
      <c r="D105" s="161">
        <v>1200</v>
      </c>
      <c r="E105" s="14"/>
      <c r="F105" s="23"/>
      <c r="G105" s="5" t="s">
        <v>112</v>
      </c>
      <c r="H105" s="69"/>
    </row>
    <row r="106" spans="1:8" ht="17" customHeight="1">
      <c r="A106" s="92"/>
      <c r="B106" s="19" t="s">
        <v>2001</v>
      </c>
      <c r="C106" s="6" t="s">
        <v>2002</v>
      </c>
      <c r="D106" s="161">
        <v>0</v>
      </c>
      <c r="E106" s="14"/>
      <c r="F106" s="23"/>
      <c r="G106" s="5" t="s">
        <v>112</v>
      </c>
      <c r="H106" s="69"/>
    </row>
    <row r="107" spans="1:8" ht="17" customHeight="1">
      <c r="A107" s="92"/>
      <c r="B107" s="19" t="s">
        <v>2003</v>
      </c>
      <c r="C107" s="6" t="s">
        <v>378</v>
      </c>
      <c r="D107" s="161">
        <v>100</v>
      </c>
      <c r="E107" s="14"/>
      <c r="F107" s="23"/>
      <c r="G107" s="5" t="s">
        <v>112</v>
      </c>
      <c r="H107" s="69"/>
    </row>
    <row r="108" spans="1:8" ht="17" customHeight="1">
      <c r="A108" s="92"/>
      <c r="B108" s="19" t="s">
        <v>2004</v>
      </c>
      <c r="C108" s="6" t="s">
        <v>2005</v>
      </c>
      <c r="D108" s="161">
        <v>500</v>
      </c>
      <c r="E108" s="14"/>
      <c r="F108" s="23"/>
      <c r="G108" s="5" t="s">
        <v>112</v>
      </c>
      <c r="H108" s="69"/>
    </row>
    <row r="109" spans="1:8" ht="17" customHeight="1">
      <c r="A109" s="92"/>
      <c r="B109" s="19" t="s">
        <v>2006</v>
      </c>
      <c r="C109" s="6" t="s">
        <v>2007</v>
      </c>
      <c r="D109" s="161">
        <v>1400</v>
      </c>
      <c r="E109" s="14"/>
      <c r="F109" s="23"/>
      <c r="G109" s="5" t="s">
        <v>112</v>
      </c>
      <c r="H109" s="69"/>
    </row>
    <row r="110" spans="1:8" ht="17" customHeight="1">
      <c r="A110" s="92"/>
      <c r="B110" s="19" t="s">
        <v>2008</v>
      </c>
      <c r="C110" s="6" t="s">
        <v>2009</v>
      </c>
      <c r="D110" s="161">
        <v>0</v>
      </c>
      <c r="E110" s="14"/>
      <c r="F110" s="23"/>
      <c r="G110" s="5" t="s">
        <v>112</v>
      </c>
      <c r="H110" s="69"/>
    </row>
    <row r="111" spans="1:8" ht="17" customHeight="1">
      <c r="A111" s="92"/>
      <c r="B111" s="19" t="s">
        <v>2010</v>
      </c>
      <c r="C111" s="6" t="s">
        <v>368</v>
      </c>
      <c r="D111" s="161">
        <v>500</v>
      </c>
      <c r="E111" s="14"/>
      <c r="F111" s="23"/>
      <c r="G111" s="5" t="s">
        <v>112</v>
      </c>
      <c r="H111" s="69"/>
    </row>
    <row r="112" spans="1:8" ht="17" customHeight="1">
      <c r="A112" s="92"/>
      <c r="B112" s="19" t="s">
        <v>2011</v>
      </c>
      <c r="C112" s="6" t="s">
        <v>391</v>
      </c>
      <c r="D112" s="161">
        <v>7000</v>
      </c>
      <c r="E112" s="14"/>
      <c r="F112" s="23"/>
      <c r="G112" s="5" t="s">
        <v>112</v>
      </c>
      <c r="H112" s="69"/>
    </row>
    <row r="113" spans="1:8" ht="17" customHeight="1">
      <c r="A113" s="92"/>
      <c r="B113" s="19" t="s">
        <v>2012</v>
      </c>
      <c r="C113" s="6" t="s">
        <v>281</v>
      </c>
      <c r="D113" s="161">
        <v>0</v>
      </c>
      <c r="E113" s="14"/>
      <c r="F113" s="23"/>
      <c r="G113" s="5" t="s">
        <v>112</v>
      </c>
      <c r="H113" s="69"/>
    </row>
    <row r="114" spans="1:8" ht="17" customHeight="1">
      <c r="A114" s="92"/>
      <c r="B114" s="19" t="s">
        <v>2013</v>
      </c>
      <c r="C114" s="6" t="s">
        <v>399</v>
      </c>
      <c r="D114" s="161">
        <v>200</v>
      </c>
      <c r="E114" s="14"/>
      <c r="F114" s="23"/>
      <c r="G114" s="5" t="s">
        <v>112</v>
      </c>
      <c r="H114" s="69"/>
    </row>
    <row r="115" spans="1:8" ht="17" customHeight="1">
      <c r="A115" s="92"/>
      <c r="B115" s="19" t="s">
        <v>2014</v>
      </c>
      <c r="C115" s="6" t="s">
        <v>400</v>
      </c>
      <c r="D115" s="161">
        <v>1000</v>
      </c>
      <c r="E115" s="14"/>
      <c r="F115" s="23"/>
      <c r="G115" s="5" t="s">
        <v>112</v>
      </c>
      <c r="H115" s="69"/>
    </row>
    <row r="116" spans="1:8" ht="17" customHeight="1">
      <c r="A116" s="92"/>
      <c r="B116" s="19" t="s">
        <v>2015</v>
      </c>
      <c r="C116" s="6" t="s">
        <v>401</v>
      </c>
      <c r="D116" s="161">
        <v>1000</v>
      </c>
      <c r="E116" s="14"/>
      <c r="F116" s="23"/>
      <c r="G116" s="5" t="s">
        <v>112</v>
      </c>
      <c r="H116" s="69"/>
    </row>
    <row r="117" spans="1:8" ht="17" customHeight="1">
      <c r="A117" s="92"/>
      <c r="B117" s="19" t="s">
        <v>2016</v>
      </c>
      <c r="C117" s="6" t="s">
        <v>402</v>
      </c>
      <c r="D117" s="161">
        <v>1000</v>
      </c>
      <c r="E117" s="14"/>
      <c r="F117" s="23"/>
      <c r="G117" s="5" t="s">
        <v>112</v>
      </c>
      <c r="H117" s="69"/>
    </row>
    <row r="118" spans="1:8" ht="17" customHeight="1">
      <c r="A118" s="92"/>
      <c r="B118" s="19" t="s">
        <v>2017</v>
      </c>
      <c r="C118" s="6" t="s">
        <v>1159</v>
      </c>
      <c r="D118" s="161">
        <v>500</v>
      </c>
      <c r="E118" s="14"/>
      <c r="F118" s="23"/>
      <c r="G118" s="5" t="s">
        <v>112</v>
      </c>
      <c r="H118" s="69"/>
    </row>
    <row r="119" spans="1:8" ht="17" customHeight="1">
      <c r="A119" s="92"/>
      <c r="B119" s="19" t="s">
        <v>2018</v>
      </c>
      <c r="C119" s="6" t="s">
        <v>2019</v>
      </c>
      <c r="D119" s="161">
        <v>0</v>
      </c>
      <c r="E119" s="14"/>
      <c r="F119" s="23"/>
      <c r="G119" s="5" t="s">
        <v>112</v>
      </c>
      <c r="H119" s="69"/>
    </row>
    <row r="120" spans="1:8" ht="17" customHeight="1">
      <c r="A120" s="92"/>
      <c r="B120" s="19" t="s">
        <v>2020</v>
      </c>
      <c r="C120" s="6" t="s">
        <v>374</v>
      </c>
      <c r="D120" s="161">
        <v>300</v>
      </c>
      <c r="E120" s="14"/>
      <c r="F120" s="23"/>
      <c r="G120" s="5" t="s">
        <v>112</v>
      </c>
      <c r="H120" s="69"/>
    </row>
    <row r="121" spans="1:8" ht="17" customHeight="1">
      <c r="A121" s="92"/>
      <c r="B121" s="19" t="s">
        <v>2021</v>
      </c>
      <c r="C121" s="6" t="s">
        <v>375</v>
      </c>
      <c r="D121" s="161">
        <v>200</v>
      </c>
      <c r="E121" s="14"/>
      <c r="F121" s="23"/>
      <c r="G121" s="5" t="s">
        <v>112</v>
      </c>
      <c r="H121" s="69"/>
    </row>
    <row r="122" spans="1:8" ht="17" customHeight="1">
      <c r="A122" s="92"/>
      <c r="B122" s="19" t="s">
        <v>2022</v>
      </c>
      <c r="C122" s="6" t="s">
        <v>677</v>
      </c>
      <c r="D122" s="161">
        <v>11875</v>
      </c>
      <c r="E122" s="14"/>
      <c r="F122" s="23"/>
      <c r="G122" s="5" t="s">
        <v>112</v>
      </c>
      <c r="H122" s="69"/>
    </row>
    <row r="123" spans="1:8" ht="17" customHeight="1">
      <c r="A123" s="92"/>
      <c r="B123" s="19" t="s">
        <v>2023</v>
      </c>
      <c r="C123" s="6" t="s">
        <v>532</v>
      </c>
      <c r="D123" s="161">
        <v>0</v>
      </c>
      <c r="E123" s="14"/>
      <c r="F123" s="23"/>
      <c r="G123" s="5" t="s">
        <v>112</v>
      </c>
      <c r="H123" s="69"/>
    </row>
    <row r="124" spans="1:8" ht="17" customHeight="1">
      <c r="A124" s="92"/>
      <c r="B124" s="19" t="s">
        <v>2024</v>
      </c>
      <c r="C124" s="6" t="s">
        <v>419</v>
      </c>
      <c r="D124" s="161">
        <v>1004</v>
      </c>
      <c r="E124" s="14"/>
      <c r="F124" s="23"/>
      <c r="G124" s="5" t="s">
        <v>112</v>
      </c>
      <c r="H124" s="69"/>
    </row>
    <row r="125" spans="1:8" ht="17" customHeight="1">
      <c r="A125" s="92"/>
      <c r="B125" s="19" t="s">
        <v>2025</v>
      </c>
      <c r="C125" s="6" t="s">
        <v>678</v>
      </c>
      <c r="D125" s="161">
        <v>198896</v>
      </c>
      <c r="E125" s="14"/>
      <c r="F125" s="23"/>
      <c r="G125" s="5" t="s">
        <v>112</v>
      </c>
      <c r="H125" s="69"/>
    </row>
    <row r="126" spans="1:8" ht="17" customHeight="1">
      <c r="A126" s="92"/>
      <c r="B126" s="19" t="s">
        <v>2026</v>
      </c>
      <c r="C126" s="6" t="s">
        <v>2027</v>
      </c>
      <c r="D126" s="161">
        <v>0</v>
      </c>
      <c r="E126" s="14"/>
      <c r="F126" s="23"/>
      <c r="G126" s="5" t="s">
        <v>112</v>
      </c>
      <c r="H126" s="69"/>
    </row>
    <row r="127" spans="1:8" ht="17" customHeight="1">
      <c r="A127" s="92"/>
      <c r="B127" s="19" t="s">
        <v>2028</v>
      </c>
      <c r="C127" s="6" t="s">
        <v>420</v>
      </c>
      <c r="D127" s="161">
        <v>61377</v>
      </c>
      <c r="E127" s="14"/>
      <c r="F127" s="23"/>
      <c r="G127" s="5" t="s">
        <v>112</v>
      </c>
      <c r="H127" s="69"/>
    </row>
    <row r="128" spans="1:8" ht="17" customHeight="1">
      <c r="A128" s="92"/>
      <c r="B128" s="19" t="s">
        <v>2029</v>
      </c>
      <c r="C128" s="6" t="s">
        <v>421</v>
      </c>
      <c r="D128" s="161">
        <v>812073</v>
      </c>
      <c r="E128" s="14" t="s">
        <v>24</v>
      </c>
      <c r="F128" s="23"/>
      <c r="G128" s="5" t="s">
        <v>112</v>
      </c>
      <c r="H128" s="69"/>
    </row>
    <row r="129" spans="1:8" ht="17" customHeight="1">
      <c r="A129" s="92"/>
      <c r="B129" s="19" t="s">
        <v>2030</v>
      </c>
      <c r="C129" s="6" t="s">
        <v>422</v>
      </c>
      <c r="D129" s="161">
        <v>531983</v>
      </c>
      <c r="E129" s="14"/>
      <c r="F129" s="23"/>
      <c r="G129" s="5" t="s">
        <v>112</v>
      </c>
      <c r="H129" s="69"/>
    </row>
    <row r="130" spans="1:8" ht="17" customHeight="1">
      <c r="A130" s="92"/>
      <c r="C130" s="140" t="s">
        <v>2031</v>
      </c>
      <c r="D130" s="75"/>
      <c r="E130" s="14"/>
      <c r="F130" s="86">
        <f>SUM(D5:D129)</f>
        <v>37886302</v>
      </c>
      <c r="G130" s="5" t="s">
        <v>24</v>
      </c>
      <c r="H130" s="69"/>
    </row>
    <row r="131" spans="1:8" ht="17.5" customHeight="1">
      <c r="A131" s="56"/>
      <c r="C131" s="155"/>
      <c r="D131" s="94"/>
      <c r="E131" s="7"/>
      <c r="F131" s="154"/>
      <c r="G131" s="72"/>
      <c r="H131" s="69"/>
    </row>
    <row r="132" spans="1:8" ht="13.25" customHeight="1">
      <c r="A132" s="158">
        <v>43445</v>
      </c>
      <c r="B132" s="163" t="s">
        <v>107</v>
      </c>
      <c r="C132" s="55" t="s">
        <v>108</v>
      </c>
      <c r="D132" s="75">
        <v>6475</v>
      </c>
      <c r="E132" s="161"/>
      <c r="F132" s="71" t="s">
        <v>549</v>
      </c>
      <c r="G132" s="5" t="s">
        <v>112</v>
      </c>
      <c r="H132" s="69" t="s">
        <v>48</v>
      </c>
    </row>
    <row r="133" spans="1:8" ht="13.25" customHeight="1">
      <c r="A133" s="158"/>
      <c r="B133" s="164" t="s">
        <v>24</v>
      </c>
      <c r="C133" s="140" t="s">
        <v>2032</v>
      </c>
      <c r="D133" s="75"/>
      <c r="E133" s="161"/>
      <c r="F133" s="71" t="s">
        <v>24</v>
      </c>
      <c r="G133" s="5" t="s">
        <v>24</v>
      </c>
      <c r="H133" s="69">
        <v>13332</v>
      </c>
    </row>
    <row r="134" spans="1:8" ht="17.5" customHeight="1">
      <c r="A134" s="56"/>
      <c r="C134" s="155"/>
      <c r="D134" s="94"/>
      <c r="E134" s="7"/>
      <c r="F134" s="154"/>
      <c r="G134" s="72"/>
      <c r="H134" s="69"/>
    </row>
    <row r="135" spans="1:8" ht="17.5" customHeight="1">
      <c r="A135" s="56"/>
      <c r="B135" s="3"/>
      <c r="C135" s="30" t="s">
        <v>2033</v>
      </c>
      <c r="D135" s="7"/>
      <c r="E135" s="7"/>
      <c r="F135" s="71"/>
      <c r="G135" s="72"/>
      <c r="H135" s="69"/>
    </row>
    <row r="136" spans="1:8" ht="13.25" customHeight="1">
      <c r="A136" s="158">
        <v>43445</v>
      </c>
      <c r="B136" s="159" t="s">
        <v>113</v>
      </c>
      <c r="C136" s="159" t="s">
        <v>114</v>
      </c>
      <c r="D136" s="75">
        <v>111646.72</v>
      </c>
      <c r="E136" s="75"/>
      <c r="F136" s="153" t="s">
        <v>24</v>
      </c>
      <c r="G136" s="5" t="s">
        <v>112</v>
      </c>
      <c r="H136" s="69" t="s">
        <v>2053</v>
      </c>
    </row>
    <row r="137" spans="1:8" ht="13.25" customHeight="1">
      <c r="A137" s="158"/>
      <c r="B137" s="160" t="s">
        <v>115</v>
      </c>
      <c r="C137" s="159" t="s">
        <v>169</v>
      </c>
      <c r="D137" s="75"/>
      <c r="E137" s="75">
        <f>+D136</f>
        <v>111646.72</v>
      </c>
      <c r="F137" s="153" t="s">
        <v>24</v>
      </c>
      <c r="G137" s="5" t="s">
        <v>112</v>
      </c>
      <c r="H137" s="69"/>
    </row>
    <row r="138" spans="1:8" ht="13.25" customHeight="1">
      <c r="A138" s="158"/>
      <c r="B138" s="159"/>
      <c r="C138" s="140" t="s">
        <v>2034</v>
      </c>
      <c r="D138" s="75"/>
      <c r="E138" s="75"/>
      <c r="F138" s="153"/>
      <c r="G138" s="5" t="s">
        <v>24</v>
      </c>
      <c r="H138" s="69"/>
    </row>
    <row r="139" spans="1:8" ht="13.25" customHeight="1">
      <c r="A139" s="158"/>
      <c r="B139" s="159"/>
      <c r="C139" s="140"/>
      <c r="D139" s="75"/>
      <c r="E139" s="75"/>
      <c r="F139" s="153"/>
      <c r="G139" s="5"/>
      <c r="H139" s="69"/>
    </row>
    <row r="140" spans="1:8" ht="13.25" customHeight="1">
      <c r="A140" s="162" t="s">
        <v>1177</v>
      </c>
      <c r="B140" s="159" t="s">
        <v>113</v>
      </c>
      <c r="C140" s="159" t="s">
        <v>114</v>
      </c>
      <c r="D140" s="161">
        <v>0</v>
      </c>
      <c r="E140" s="161"/>
      <c r="F140" s="71" t="s">
        <v>24</v>
      </c>
      <c r="G140" s="5" t="s">
        <v>112</v>
      </c>
      <c r="H140" s="69" t="s">
        <v>24</v>
      </c>
    </row>
    <row r="141" spans="1:8" ht="13.25" customHeight="1">
      <c r="A141" s="158"/>
      <c r="B141" s="55" t="s">
        <v>423</v>
      </c>
      <c r="C141" s="159" t="s">
        <v>1181</v>
      </c>
      <c r="D141" s="161"/>
      <c r="E141" s="161">
        <f>+D140</f>
        <v>0</v>
      </c>
      <c r="F141" s="71" t="s">
        <v>24</v>
      </c>
      <c r="G141" s="5" t="s">
        <v>112</v>
      </c>
      <c r="H141" s="69"/>
    </row>
    <row r="142" spans="1:8" ht="13.25" customHeight="1">
      <c r="A142" s="158"/>
      <c r="B142" s="55"/>
      <c r="C142" s="140" t="s">
        <v>1176</v>
      </c>
      <c r="D142" s="161"/>
      <c r="E142" s="161"/>
      <c r="F142" s="71"/>
      <c r="G142" s="5" t="s">
        <v>24</v>
      </c>
      <c r="H142" s="69"/>
    </row>
    <row r="143" spans="1:8" ht="13.25" customHeight="1">
      <c r="A143" s="158"/>
      <c r="B143" s="159"/>
      <c r="C143" s="140"/>
      <c r="D143" s="75"/>
      <c r="E143" s="75"/>
      <c r="F143" s="153"/>
      <c r="G143" s="5"/>
      <c r="H143" s="69"/>
    </row>
    <row r="144" spans="1:8" ht="13.25" customHeight="1">
      <c r="A144" s="162" t="s">
        <v>1177</v>
      </c>
      <c r="B144" s="159" t="s">
        <v>113</v>
      </c>
      <c r="C144" s="159" t="s">
        <v>114</v>
      </c>
      <c r="D144" s="161">
        <v>0</v>
      </c>
      <c r="E144" s="161"/>
      <c r="F144" s="71" t="s">
        <v>24</v>
      </c>
      <c r="G144" s="5" t="s">
        <v>112</v>
      </c>
      <c r="H144" s="69" t="s">
        <v>24</v>
      </c>
    </row>
    <row r="145" spans="1:9" ht="13.25" customHeight="1">
      <c r="A145" s="158"/>
      <c r="B145" s="160" t="s">
        <v>424</v>
      </c>
      <c r="C145" s="159" t="s">
        <v>425</v>
      </c>
      <c r="D145" s="161"/>
      <c r="E145" s="161">
        <f>+D144</f>
        <v>0</v>
      </c>
      <c r="F145" s="71" t="s">
        <v>24</v>
      </c>
      <c r="G145" s="5" t="s">
        <v>112</v>
      </c>
      <c r="H145" s="69"/>
    </row>
    <row r="146" spans="1:9" ht="13.25" customHeight="1">
      <c r="A146" s="158"/>
      <c r="B146" s="55"/>
      <c r="C146" s="140" t="s">
        <v>2035</v>
      </c>
      <c r="D146" s="161"/>
      <c r="E146" s="161"/>
      <c r="F146" s="71"/>
      <c r="G146" s="5" t="s">
        <v>24</v>
      </c>
      <c r="H146" s="69"/>
    </row>
    <row r="147" spans="1:9" ht="13.25" customHeight="1">
      <c r="A147" s="158"/>
      <c r="B147" s="55"/>
      <c r="C147" s="140"/>
      <c r="D147" s="161"/>
      <c r="E147" s="161"/>
      <c r="F147" s="71"/>
      <c r="G147" s="5"/>
      <c r="H147" s="69"/>
    </row>
    <row r="148" spans="1:9" ht="13.25" customHeight="1">
      <c r="A148" s="162" t="s">
        <v>1177</v>
      </c>
      <c r="B148" s="159" t="s">
        <v>113</v>
      </c>
      <c r="C148" s="159" t="s">
        <v>114</v>
      </c>
      <c r="D148" s="161">
        <v>0</v>
      </c>
      <c r="E148" s="161"/>
      <c r="F148" s="71" t="s">
        <v>24</v>
      </c>
      <c r="G148" s="5" t="s">
        <v>112</v>
      </c>
      <c r="H148" s="69" t="s">
        <v>24</v>
      </c>
    </row>
    <row r="149" spans="1:9" ht="13.25" customHeight="1">
      <c r="A149" s="158"/>
      <c r="B149" s="160" t="s">
        <v>197</v>
      </c>
      <c r="C149" s="159" t="s">
        <v>103</v>
      </c>
      <c r="D149" s="161"/>
      <c r="E149" s="161">
        <f>+D148</f>
        <v>0</v>
      </c>
      <c r="F149" s="71" t="s">
        <v>24</v>
      </c>
      <c r="G149" s="5" t="s">
        <v>112</v>
      </c>
      <c r="H149" s="69" t="s">
        <v>24</v>
      </c>
    </row>
    <row r="150" spans="1:9" ht="13.25" customHeight="1">
      <c r="A150" s="158"/>
      <c r="B150" s="55"/>
      <c r="C150" s="140" t="s">
        <v>2036</v>
      </c>
      <c r="D150" s="161"/>
      <c r="E150" s="161"/>
      <c r="F150" s="71"/>
      <c r="G150" s="5" t="s">
        <v>24</v>
      </c>
      <c r="H150" s="69"/>
    </row>
    <row r="151" spans="1:9" ht="13.25" customHeight="1">
      <c r="A151" s="158"/>
      <c r="B151" s="55"/>
      <c r="C151" s="140"/>
      <c r="D151" s="161"/>
      <c r="E151" s="161"/>
      <c r="F151" s="71" t="s">
        <v>24</v>
      </c>
      <c r="G151" s="5" t="s">
        <v>24</v>
      </c>
      <c r="H151" s="69"/>
    </row>
    <row r="152" spans="1:9" ht="13.25" customHeight="1">
      <c r="A152" s="158">
        <v>43605</v>
      </c>
      <c r="B152" s="159" t="s">
        <v>185</v>
      </c>
      <c r="C152" s="159" t="s">
        <v>109</v>
      </c>
      <c r="D152" s="161">
        <v>259002.26</v>
      </c>
      <c r="E152" s="161"/>
      <c r="F152" s="71"/>
      <c r="G152" s="5" t="s">
        <v>112</v>
      </c>
      <c r="H152" s="69" t="s">
        <v>2054</v>
      </c>
    </row>
    <row r="153" spans="1:9" ht="13.25" customHeight="1">
      <c r="A153" s="158"/>
      <c r="B153" s="160" t="s">
        <v>2055</v>
      </c>
      <c r="C153" s="159" t="s">
        <v>2037</v>
      </c>
      <c r="D153" s="161"/>
      <c r="E153" s="161">
        <f>+D152</f>
        <v>259002.26</v>
      </c>
      <c r="F153" s="71"/>
      <c r="G153" s="5" t="s">
        <v>112</v>
      </c>
      <c r="H153" s="69"/>
    </row>
    <row r="154" spans="1:9" ht="13.25" customHeight="1">
      <c r="A154" s="158"/>
      <c r="B154" s="55"/>
      <c r="C154" s="140" t="s">
        <v>2038</v>
      </c>
      <c r="D154" s="161"/>
      <c r="E154" s="161"/>
      <c r="F154" s="71"/>
      <c r="G154" s="5" t="s">
        <v>24</v>
      </c>
      <c r="H154" s="69"/>
    </row>
    <row r="155" spans="1:9" ht="13.25" customHeight="1">
      <c r="A155" s="158" t="s">
        <v>24</v>
      </c>
      <c r="B155" s="55"/>
      <c r="C155" s="140"/>
      <c r="D155" s="161"/>
      <c r="E155" s="161"/>
      <c r="F155" s="71"/>
      <c r="G155" s="5" t="s">
        <v>24</v>
      </c>
      <c r="H155" s="69"/>
    </row>
    <row r="156" spans="1:9" s="24" customFormat="1" ht="14" customHeight="1">
      <c r="A156" s="162" t="s">
        <v>1177</v>
      </c>
      <c r="B156" s="166" t="s">
        <v>47</v>
      </c>
      <c r="C156" s="159" t="s">
        <v>1182</v>
      </c>
      <c r="D156" s="75">
        <v>0</v>
      </c>
      <c r="E156" s="75"/>
      <c r="F156" s="46" t="s">
        <v>24</v>
      </c>
      <c r="G156" s="5" t="s">
        <v>112</v>
      </c>
      <c r="H156" s="69" t="s">
        <v>450</v>
      </c>
      <c r="I156"/>
    </row>
    <row r="157" spans="1:9" s="24" customFormat="1" ht="14" customHeight="1">
      <c r="A157" s="167"/>
      <c r="B157" s="168" t="s">
        <v>179</v>
      </c>
      <c r="C157" s="163" t="s">
        <v>176</v>
      </c>
      <c r="D157" s="75"/>
      <c r="E157" s="75">
        <f>+D156</f>
        <v>0</v>
      </c>
      <c r="F157" s="46" t="s">
        <v>24</v>
      </c>
      <c r="G157" s="5" t="s">
        <v>112</v>
      </c>
      <c r="H157" s="69"/>
      <c r="I157"/>
    </row>
    <row r="158" spans="1:9" s="24" customFormat="1" ht="14" customHeight="1">
      <c r="A158" s="165" t="s">
        <v>24</v>
      </c>
      <c r="B158" s="166" t="s">
        <v>231</v>
      </c>
      <c r="C158" s="159" t="s">
        <v>1183</v>
      </c>
      <c r="D158" s="75">
        <v>0</v>
      </c>
      <c r="E158" s="75"/>
      <c r="F158" s="46" t="s">
        <v>24</v>
      </c>
      <c r="G158" s="5" t="s">
        <v>112</v>
      </c>
      <c r="H158" s="69"/>
      <c r="I158"/>
    </row>
    <row r="159" spans="1:9" s="24" customFormat="1" ht="14" customHeight="1">
      <c r="A159" s="167"/>
      <c r="B159" s="160" t="s">
        <v>1184</v>
      </c>
      <c r="C159" s="160" t="s">
        <v>180</v>
      </c>
      <c r="D159" s="75"/>
      <c r="E159" s="75">
        <f>+D158</f>
        <v>0</v>
      </c>
      <c r="F159" s="97"/>
      <c r="G159" s="5" t="s">
        <v>112</v>
      </c>
      <c r="H159" s="19"/>
      <c r="I159"/>
    </row>
    <row r="160" spans="1:9" ht="14">
      <c r="A160" s="165"/>
      <c r="B160" s="55"/>
      <c r="C160" s="157" t="s">
        <v>2039</v>
      </c>
      <c r="D160" s="161"/>
      <c r="E160" s="161"/>
      <c r="F160" s="46"/>
      <c r="G160" s="5"/>
      <c r="H160" s="69"/>
    </row>
    <row r="161" spans="1:9" ht="14">
      <c r="A161" s="165"/>
      <c r="B161" s="55"/>
      <c r="C161" s="157"/>
      <c r="D161" s="161"/>
      <c r="E161" s="161"/>
      <c r="F161" s="46"/>
      <c r="G161" s="5"/>
      <c r="H161" s="69"/>
    </row>
    <row r="162" spans="1:9" s="198" customFormat="1" ht="20">
      <c r="A162" s="197"/>
      <c r="B162" s="197"/>
      <c r="C162" s="199" t="s">
        <v>2040</v>
      </c>
      <c r="D162" s="197"/>
      <c r="E162" s="197"/>
    </row>
    <row r="163" spans="1:9" ht="13.25" customHeight="1">
      <c r="A163" s="158"/>
      <c r="B163" s="55"/>
      <c r="C163" s="29" t="s">
        <v>133</v>
      </c>
      <c r="D163" s="161"/>
      <c r="E163" s="161"/>
      <c r="F163" s="71"/>
      <c r="G163" s="5" t="s">
        <v>24</v>
      </c>
      <c r="H163" s="69"/>
    </row>
    <row r="164" spans="1:9" ht="13.25" customHeight="1">
      <c r="A164" s="56" t="s">
        <v>2049</v>
      </c>
      <c r="B164" s="55" t="s">
        <v>113</v>
      </c>
      <c r="C164" s="55" t="s">
        <v>134</v>
      </c>
      <c r="D164" s="75">
        <v>0</v>
      </c>
      <c r="E164" s="161"/>
      <c r="F164" s="71" t="s">
        <v>546</v>
      </c>
      <c r="G164" s="5" t="s">
        <v>112</v>
      </c>
      <c r="H164" s="69" t="s">
        <v>450</v>
      </c>
    </row>
    <row r="165" spans="1:9" ht="13.25" customHeight="1">
      <c r="A165" s="158"/>
      <c r="B165" s="160" t="s">
        <v>135</v>
      </c>
      <c r="C165" s="55" t="s">
        <v>136</v>
      </c>
      <c r="D165" s="161"/>
      <c r="E165" s="75">
        <f>+D164</f>
        <v>0</v>
      </c>
      <c r="F165" s="71" t="s">
        <v>547</v>
      </c>
      <c r="G165" s="5" t="s">
        <v>112</v>
      </c>
      <c r="H165" s="69"/>
    </row>
    <row r="166" spans="1:9" ht="13.25" customHeight="1">
      <c r="A166" s="158"/>
      <c r="B166" s="55"/>
      <c r="C166" s="169" t="s">
        <v>2041</v>
      </c>
      <c r="D166" s="161"/>
      <c r="E166" s="161"/>
      <c r="F166" s="71"/>
      <c r="G166" s="5" t="s">
        <v>24</v>
      </c>
      <c r="H166" s="69"/>
    </row>
    <row r="167" spans="1:9" ht="13.25" customHeight="1">
      <c r="A167" s="158"/>
      <c r="B167" s="55"/>
      <c r="C167" s="169"/>
      <c r="D167" s="161"/>
      <c r="E167" s="161"/>
      <c r="F167" s="71"/>
      <c r="G167" s="5"/>
      <c r="H167" s="69"/>
    </row>
    <row r="168" spans="1:9" ht="21" customHeight="1">
      <c r="A168" s="158"/>
      <c r="B168" s="55"/>
      <c r="C168" s="199" t="s">
        <v>2056</v>
      </c>
      <c r="D168" s="161"/>
      <c r="E168" s="161"/>
      <c r="F168" s="71"/>
      <c r="G168" s="5"/>
      <c r="H168" s="69"/>
    </row>
    <row r="169" spans="1:9" ht="14">
      <c r="A169" s="158"/>
      <c r="B169" s="55"/>
      <c r="C169" s="29" t="s">
        <v>2042</v>
      </c>
      <c r="D169" s="161"/>
      <c r="E169" s="161"/>
      <c r="F169" s="71"/>
      <c r="G169" s="5"/>
      <c r="H169" s="69"/>
    </row>
    <row r="170" spans="1:9" ht="13.25" customHeight="1">
      <c r="A170" s="106"/>
      <c r="C170" s="30" t="s">
        <v>2043</v>
      </c>
      <c r="D170" s="79"/>
      <c r="E170" s="61"/>
      <c r="F170" s="96"/>
      <c r="G170" s="4"/>
      <c r="H170" s="5"/>
      <c r="I170" s="81"/>
    </row>
    <row r="171" spans="1:9" ht="13.25" customHeight="1">
      <c r="A171" s="56">
        <v>43591</v>
      </c>
      <c r="B171" s="9" t="s">
        <v>135</v>
      </c>
      <c r="C171" s="9" t="s">
        <v>15</v>
      </c>
      <c r="D171" s="14">
        <v>0</v>
      </c>
      <c r="E171" s="14" t="s">
        <v>24</v>
      </c>
      <c r="F171" s="82" t="s">
        <v>548</v>
      </c>
      <c r="G171" s="80" t="s">
        <v>125</v>
      </c>
      <c r="H171" s="5" t="s">
        <v>450</v>
      </c>
      <c r="I171" s="81"/>
    </row>
    <row r="172" spans="1:9" ht="13">
      <c r="A172" s="56"/>
      <c r="B172" s="11" t="s">
        <v>99</v>
      </c>
      <c r="C172" s="9" t="s">
        <v>2044</v>
      </c>
      <c r="D172" s="9"/>
      <c r="E172" s="14">
        <f>+D171</f>
        <v>0</v>
      </c>
      <c r="F172" s="82" t="str">
        <f>+E171</f>
        <v xml:space="preserve"> </v>
      </c>
      <c r="G172" s="80" t="s">
        <v>125</v>
      </c>
      <c r="H172" s="5" t="s">
        <v>24</v>
      </c>
    </row>
    <row r="173" spans="1:9" ht="13">
      <c r="A173" s="56"/>
      <c r="B173" s="11"/>
      <c r="C173" s="26" t="s">
        <v>1678</v>
      </c>
      <c r="D173" s="26"/>
      <c r="E173" s="18"/>
      <c r="F173" s="96" t="s">
        <v>24</v>
      </c>
      <c r="G173" s="80" t="s">
        <v>125</v>
      </c>
      <c r="H173" s="5"/>
    </row>
    <row r="174" spans="1:9" ht="13">
      <c r="A174" s="56"/>
      <c r="B174" s="200" t="s">
        <v>2045</v>
      </c>
      <c r="C174" s="201" t="s">
        <v>1659</v>
      </c>
      <c r="D174" s="202"/>
      <c r="E174" s="203"/>
      <c r="F174" s="96"/>
      <c r="G174" s="80" t="s">
        <v>125</v>
      </c>
      <c r="H174" s="5"/>
    </row>
    <row r="175" spans="1:9" ht="13">
      <c r="A175" s="56"/>
      <c r="B175" s="200"/>
      <c r="C175" s="201" t="s">
        <v>1660</v>
      </c>
      <c r="D175" s="202"/>
      <c r="E175" s="203"/>
      <c r="F175" s="96"/>
      <c r="G175" s="80" t="s">
        <v>125</v>
      </c>
      <c r="H175" s="5"/>
    </row>
    <row r="176" spans="1:9" ht="13">
      <c r="A176" s="56"/>
      <c r="B176" s="200"/>
      <c r="C176" s="201" t="s">
        <v>1672</v>
      </c>
      <c r="D176" s="202"/>
      <c r="E176" s="203"/>
      <c r="F176" s="96" t="s">
        <v>24</v>
      </c>
      <c r="G176" s="80" t="s">
        <v>125</v>
      </c>
      <c r="H176" s="5"/>
    </row>
    <row r="177" spans="1:9" ht="13">
      <c r="A177" s="56"/>
      <c r="B177" s="200"/>
      <c r="C177" s="201" t="s">
        <v>1671</v>
      </c>
      <c r="D177" s="202"/>
      <c r="E177" s="203"/>
      <c r="F177" s="116">
        <f>1887+1400+2128.84+3218.16</f>
        <v>8634</v>
      </c>
      <c r="G177" s="80" t="s">
        <v>125</v>
      </c>
      <c r="H177" s="5"/>
    </row>
    <row r="178" spans="1:9" ht="13">
      <c r="A178" s="56"/>
      <c r="B178" s="11"/>
      <c r="C178" s="180"/>
      <c r="D178" s="26"/>
      <c r="E178" s="18"/>
      <c r="F178" s="116"/>
      <c r="G178" s="80"/>
      <c r="H178" s="5"/>
    </row>
    <row r="179" spans="1:9" ht="15.5">
      <c r="A179" s="56"/>
      <c r="B179" s="11"/>
      <c r="C179" s="30" t="s">
        <v>2046</v>
      </c>
      <c r="D179" s="3"/>
      <c r="E179" s="14"/>
      <c r="F179" s="96"/>
      <c r="G179" s="80"/>
      <c r="H179" s="5"/>
    </row>
    <row r="180" spans="1:9" s="55" customFormat="1" ht="12.75" customHeight="1">
      <c r="A180" s="56">
        <v>43591</v>
      </c>
      <c r="B180" s="9" t="s">
        <v>135</v>
      </c>
      <c r="C180" s="9" t="s">
        <v>15</v>
      </c>
      <c r="D180" s="14">
        <v>0</v>
      </c>
      <c r="E180" s="14" t="s">
        <v>24</v>
      </c>
      <c r="F180" s="120" t="s">
        <v>2048</v>
      </c>
      <c r="G180" s="80" t="s">
        <v>125</v>
      </c>
      <c r="H180" s="5" t="s">
        <v>450</v>
      </c>
    </row>
    <row r="181" spans="1:9" s="2" customFormat="1" ht="13.5" customHeight="1">
      <c r="A181" s="56"/>
      <c r="B181" s="11" t="s">
        <v>99</v>
      </c>
      <c r="C181" s="9" t="s">
        <v>1656</v>
      </c>
      <c r="D181" s="9"/>
      <c r="E181" s="14">
        <f>+D180</f>
        <v>0</v>
      </c>
      <c r="F181" s="82" t="s">
        <v>2047</v>
      </c>
      <c r="G181" s="80" t="s">
        <v>125</v>
      </c>
      <c r="H181" s="5" t="s">
        <v>24</v>
      </c>
    </row>
    <row r="182" spans="1:9" ht="13">
      <c r="A182" s="56"/>
      <c r="B182" s="11"/>
      <c r="C182" s="26" t="s">
        <v>1680</v>
      </c>
      <c r="D182" s="26"/>
      <c r="E182" s="18"/>
      <c r="F182" s="96"/>
      <c r="G182" s="80"/>
      <c r="H182" s="5"/>
    </row>
    <row r="183" spans="1:9" ht="13">
      <c r="A183" s="56"/>
      <c r="B183" s="200" t="s">
        <v>2045</v>
      </c>
      <c r="C183" s="202" t="s">
        <v>1679</v>
      </c>
      <c r="D183" s="202"/>
      <c r="E183" s="203"/>
      <c r="F183" s="96"/>
      <c r="G183" s="80"/>
      <c r="H183" s="5"/>
    </row>
    <row r="184" spans="1:9" ht="13.25" customHeight="1">
      <c r="A184" s="56"/>
      <c r="B184" s="200"/>
      <c r="C184" s="202" t="s">
        <v>1681</v>
      </c>
      <c r="D184" s="202"/>
      <c r="E184" s="203"/>
      <c r="F184" s="96"/>
      <c r="G184" s="80"/>
      <c r="H184" s="5"/>
    </row>
    <row r="185" spans="1:9" ht="13.25" customHeight="1">
      <c r="A185" s="56"/>
      <c r="B185" s="11"/>
      <c r="C185" s="26"/>
      <c r="D185" s="26"/>
      <c r="E185" s="18"/>
      <c r="F185" s="96"/>
      <c r="G185" s="80"/>
      <c r="H185" s="5"/>
    </row>
    <row r="186" spans="1:9" s="24" customFormat="1" ht="14" customHeight="1">
      <c r="A186" s="52"/>
      <c r="B186" s="55"/>
      <c r="C186" s="93" t="s">
        <v>1664</v>
      </c>
      <c r="D186" s="54"/>
      <c r="E186" s="54"/>
      <c r="F186" s="23" t="s">
        <v>298</v>
      </c>
      <c r="G186" s="29" t="s">
        <v>112</v>
      </c>
      <c r="H186" s="7" t="s">
        <v>51</v>
      </c>
      <c r="I186"/>
    </row>
    <row r="187" spans="1:9" ht="13.25" customHeight="1">
      <c r="A187" s="56" t="s">
        <v>24</v>
      </c>
      <c r="B187" s="9" t="s">
        <v>1665</v>
      </c>
      <c r="C187" s="3" t="s">
        <v>1674</v>
      </c>
      <c r="D187" s="14">
        <v>1887</v>
      </c>
      <c r="E187" s="14"/>
      <c r="F187" s="82" t="s">
        <v>2050</v>
      </c>
      <c r="G187" s="29" t="s">
        <v>112</v>
      </c>
      <c r="H187" s="182" t="s">
        <v>24</v>
      </c>
    </row>
    <row r="188" spans="1:9" ht="13.25" customHeight="1">
      <c r="A188" s="56"/>
      <c r="B188" s="9" t="s">
        <v>1666</v>
      </c>
      <c r="C188" s="3" t="s">
        <v>1673</v>
      </c>
      <c r="D188" s="14">
        <v>1400</v>
      </c>
      <c r="E188" s="14"/>
      <c r="F188" s="82"/>
      <c r="G188" s="29" t="s">
        <v>112</v>
      </c>
      <c r="H188" s="7"/>
    </row>
    <row r="189" spans="1:9" ht="13.25" customHeight="1">
      <c r="A189" s="56"/>
      <c r="B189" s="9" t="s">
        <v>1667</v>
      </c>
      <c r="C189" s="3" t="s">
        <v>1668</v>
      </c>
      <c r="D189" s="14">
        <v>2128.84</v>
      </c>
      <c r="E189" s="14"/>
      <c r="F189" s="82"/>
      <c r="G189" s="29" t="s">
        <v>112</v>
      </c>
      <c r="H189" s="7"/>
    </row>
    <row r="190" spans="1:9" ht="13.25" customHeight="1">
      <c r="A190" s="56"/>
      <c r="B190" s="9" t="s">
        <v>1669</v>
      </c>
      <c r="C190" s="3" t="s">
        <v>1670</v>
      </c>
      <c r="D190" s="14">
        <v>3218.16</v>
      </c>
      <c r="E190" s="14"/>
      <c r="F190" s="116" t="s">
        <v>24</v>
      </c>
      <c r="G190" s="29" t="s">
        <v>112</v>
      </c>
      <c r="H190" s="7"/>
    </row>
    <row r="191" spans="1:9" s="24" customFormat="1" ht="14" customHeight="1">
      <c r="A191" s="44"/>
      <c r="B191" s="4" t="s">
        <v>24</v>
      </c>
      <c r="C191" s="8" t="s">
        <v>1658</v>
      </c>
      <c r="D191" s="14"/>
      <c r="E191" s="14"/>
      <c r="F191" s="81"/>
      <c r="G191" s="5"/>
      <c r="H191" s="7"/>
      <c r="I191"/>
    </row>
    <row r="192" spans="1:9" s="24" customFormat="1" ht="14" customHeight="1">
      <c r="A192" s="44"/>
      <c r="B192" s="4"/>
      <c r="C192" s="8"/>
      <c r="D192" s="14"/>
      <c r="E192" s="14"/>
      <c r="F192" s="81"/>
      <c r="G192" s="5"/>
      <c r="H192" s="7"/>
      <c r="I192"/>
    </row>
    <row r="193" spans="1:9" s="24" customFormat="1" ht="14" customHeight="1">
      <c r="A193" s="52"/>
      <c r="B193" s="55"/>
      <c r="C193" s="93" t="s">
        <v>1663</v>
      </c>
      <c r="D193" s="54"/>
      <c r="E193" s="54"/>
      <c r="F193" s="23" t="s">
        <v>298</v>
      </c>
      <c r="G193" s="29" t="s">
        <v>112</v>
      </c>
      <c r="H193" s="7" t="s">
        <v>51</v>
      </c>
      <c r="I193"/>
    </row>
    <row r="194" spans="1:9" s="24" customFormat="1" ht="14" customHeight="1">
      <c r="A194" s="56" t="s">
        <v>24</v>
      </c>
      <c r="B194" s="9" t="s">
        <v>138</v>
      </c>
      <c r="C194" s="3" t="s">
        <v>1662</v>
      </c>
      <c r="D194" s="14">
        <v>102500</v>
      </c>
      <c r="E194" s="14"/>
      <c r="F194" s="82" t="s">
        <v>2050</v>
      </c>
      <c r="G194" s="5" t="s">
        <v>24</v>
      </c>
      <c r="H194" s="182" t="s">
        <v>24</v>
      </c>
      <c r="I194"/>
    </row>
    <row r="195" spans="1:9" s="24" customFormat="1" ht="14" customHeight="1">
      <c r="A195" s="44"/>
      <c r="B195" s="4"/>
      <c r="C195" s="8" t="s">
        <v>1675</v>
      </c>
      <c r="D195" s="14"/>
      <c r="E195" s="14"/>
      <c r="F195" s="81"/>
      <c r="G195" s="5"/>
      <c r="H195" s="7"/>
      <c r="I195"/>
    </row>
    <row r="196" spans="1:9" ht="13.25" customHeight="1">
      <c r="A196" s="56"/>
      <c r="B196" s="11"/>
      <c r="C196" s="26"/>
      <c r="D196" s="26"/>
      <c r="E196" s="18"/>
      <c r="F196" s="96"/>
      <c r="G196" s="80"/>
      <c r="H196" s="5"/>
    </row>
    <row r="197" spans="1:9" ht="13.25" customHeight="1">
      <c r="A197" s="107"/>
      <c r="B197" s="43"/>
      <c r="C197" s="30" t="s">
        <v>2051</v>
      </c>
      <c r="D197" s="22"/>
      <c r="E197" s="22"/>
      <c r="F197" s="46"/>
      <c r="G197" s="5"/>
      <c r="H197" s="69"/>
    </row>
    <row r="198" spans="1:9" s="24" customFormat="1" ht="14" customHeight="1">
      <c r="A198" s="158" t="s">
        <v>24</v>
      </c>
      <c r="B198" s="55" t="s">
        <v>426</v>
      </c>
      <c r="C198" s="159" t="s">
        <v>427</v>
      </c>
      <c r="D198" s="75">
        <v>25000</v>
      </c>
      <c r="E198" s="75"/>
      <c r="F198" s="204" t="s">
        <v>1179</v>
      </c>
      <c r="G198" s="29" t="s">
        <v>112</v>
      </c>
      <c r="H198" s="205" t="s">
        <v>850</v>
      </c>
      <c r="I198"/>
    </row>
    <row r="199" spans="1:9" s="24" customFormat="1" ht="14" customHeight="1">
      <c r="A199" s="158"/>
      <c r="B199" s="55" t="s">
        <v>846</v>
      </c>
      <c r="C199" s="159" t="s">
        <v>847</v>
      </c>
      <c r="D199" s="75">
        <v>25000</v>
      </c>
      <c r="E199" s="75"/>
      <c r="F199" s="204" t="s">
        <v>1180</v>
      </c>
      <c r="G199" s="29" t="s">
        <v>112</v>
      </c>
      <c r="H199" s="205"/>
      <c r="I199"/>
    </row>
    <row r="200" spans="1:9" s="24" customFormat="1" ht="14" customHeight="1">
      <c r="A200" s="158"/>
      <c r="B200" s="55" t="s">
        <v>848</v>
      </c>
      <c r="C200" s="159" t="s">
        <v>849</v>
      </c>
      <c r="D200" s="75">
        <v>50000</v>
      </c>
      <c r="E200" s="75"/>
      <c r="F200" s="204"/>
      <c r="G200" s="29" t="s">
        <v>112</v>
      </c>
      <c r="H200" s="205"/>
      <c r="I200"/>
    </row>
    <row r="201" spans="1:9" s="24" customFormat="1" ht="14" customHeight="1">
      <c r="A201" s="158"/>
      <c r="B201" s="160" t="s">
        <v>87</v>
      </c>
      <c r="C201" s="160" t="s">
        <v>151</v>
      </c>
      <c r="D201" s="75" t="s">
        <v>24</v>
      </c>
      <c r="E201" s="75">
        <f>SUM(D198:D200)</f>
        <v>100000</v>
      </c>
      <c r="F201" s="204" t="s">
        <v>24</v>
      </c>
      <c r="G201" s="29" t="s">
        <v>112</v>
      </c>
      <c r="H201" s="205"/>
      <c r="I201"/>
    </row>
    <row r="202" spans="1:9" ht="13.25" customHeight="1">
      <c r="A202" s="158"/>
      <c r="B202" s="55"/>
      <c r="C202" s="159"/>
      <c r="D202" s="75"/>
      <c r="E202" s="75"/>
      <c r="F202" s="204"/>
      <c r="G202" s="29"/>
      <c r="H202" s="205"/>
    </row>
    <row r="203" spans="1:9" ht="14">
      <c r="A203" s="158"/>
      <c r="B203" s="55" t="s">
        <v>166</v>
      </c>
      <c r="C203" s="159" t="s">
        <v>129</v>
      </c>
      <c r="D203" s="75">
        <v>100000</v>
      </c>
      <c r="E203" s="75"/>
      <c r="F203" s="204" t="s">
        <v>24</v>
      </c>
      <c r="G203" s="29" t="s">
        <v>112</v>
      </c>
      <c r="H203" s="205" t="s">
        <v>24</v>
      </c>
    </row>
    <row r="204" spans="1:9" ht="14">
      <c r="A204" s="158"/>
      <c r="B204" s="160" t="s">
        <v>262</v>
      </c>
      <c r="C204" s="160" t="s">
        <v>18</v>
      </c>
      <c r="D204" s="75"/>
      <c r="E204" s="75">
        <f>+D203</f>
        <v>100000</v>
      </c>
      <c r="F204" s="204"/>
      <c r="G204" s="29" t="s">
        <v>112</v>
      </c>
      <c r="H204" s="205"/>
    </row>
    <row r="205" spans="1:9" ht="14">
      <c r="A205" s="158"/>
      <c r="B205" s="160"/>
      <c r="C205" s="157" t="s">
        <v>2052</v>
      </c>
      <c r="D205" s="75"/>
      <c r="E205" s="75"/>
      <c r="F205" s="204"/>
      <c r="G205" s="29"/>
      <c r="H205" s="205"/>
    </row>
  </sheetData>
  <printOptions gridLines="1"/>
  <pageMargins left="0.7" right="0.7" top="0.75" bottom="0.75" header="0.3" footer="0.3"/>
  <pageSetup scale="65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5"/>
  <sheetViews>
    <sheetView topLeftCell="A160" workbookViewId="0">
      <selection activeCell="D121" sqref="D121"/>
    </sheetView>
  </sheetViews>
  <sheetFormatPr defaultRowHeight="13"/>
  <cols>
    <col min="1" max="1" width="9" style="129" customWidth="1"/>
    <col min="2" max="2" width="27.81640625" style="6" customWidth="1"/>
    <col min="3" max="3" width="54.54296875" customWidth="1"/>
    <col min="4" max="4" width="13.54296875" style="14" customWidth="1"/>
    <col min="5" max="5" width="13" style="14" customWidth="1"/>
    <col min="6" max="6" width="3.1796875" style="4" customWidth="1"/>
    <col min="7" max="7" width="8.1796875" style="5" customWidth="1"/>
    <col min="8" max="8" width="10.453125" style="7" customWidth="1"/>
    <col min="9" max="9" width="9.1796875" hidden="1" customWidth="1"/>
    <col min="10" max="10" width="12.54296875" customWidth="1"/>
  </cols>
  <sheetData>
    <row r="1" spans="1:8" ht="15.5">
      <c r="A1" s="50" t="s">
        <v>24</v>
      </c>
      <c r="B1" s="19" t="s">
        <v>177</v>
      </c>
      <c r="C1" s="21" t="s">
        <v>950</v>
      </c>
      <c r="D1" s="119" t="s">
        <v>904</v>
      </c>
      <c r="E1" s="19"/>
      <c r="F1" s="13" t="s">
        <v>160</v>
      </c>
      <c r="G1" s="7"/>
    </row>
    <row r="2" spans="1:8" ht="15.5">
      <c r="A2" s="50"/>
      <c r="B2" s="19"/>
      <c r="C2" s="13"/>
      <c r="D2" s="37" t="s">
        <v>24</v>
      </c>
      <c r="E2" s="37"/>
      <c r="F2" s="13"/>
      <c r="G2" s="7"/>
    </row>
    <row r="3" spans="1:8" ht="15.5">
      <c r="A3" s="51" t="s">
        <v>25</v>
      </c>
      <c r="B3" s="20" t="s">
        <v>26</v>
      </c>
      <c r="C3" s="20" t="s">
        <v>27</v>
      </c>
      <c r="D3" s="38" t="s">
        <v>28</v>
      </c>
      <c r="E3" s="38" t="s">
        <v>29</v>
      </c>
      <c r="F3" s="13"/>
      <c r="G3" s="120"/>
    </row>
    <row r="4" spans="1:8" ht="14">
      <c r="A4" s="52"/>
      <c r="B4" s="53"/>
      <c r="C4" s="41"/>
      <c r="D4" s="54"/>
      <c r="E4" s="54"/>
      <c r="F4" s="29"/>
      <c r="G4" s="7"/>
    </row>
    <row r="5" spans="1:8" ht="14">
      <c r="A5" s="44"/>
      <c r="C5" s="23" t="s">
        <v>905</v>
      </c>
      <c r="F5" s="29"/>
      <c r="G5" s="7"/>
    </row>
    <row r="6" spans="1:8" ht="14">
      <c r="A6" s="56">
        <v>42916</v>
      </c>
      <c r="B6" s="6" t="s">
        <v>76</v>
      </c>
      <c r="C6" t="s">
        <v>906</v>
      </c>
      <c r="D6" s="14">
        <v>10400</v>
      </c>
      <c r="F6" s="29" t="s">
        <v>112</v>
      </c>
      <c r="G6" s="7" t="s">
        <v>951</v>
      </c>
    </row>
    <row r="7" spans="1:8" ht="14">
      <c r="A7" s="56"/>
      <c r="B7" s="4" t="s">
        <v>118</v>
      </c>
      <c r="C7" t="s">
        <v>119</v>
      </c>
      <c r="E7" s="14">
        <f>SUM(D6:D6)</f>
        <v>10400</v>
      </c>
      <c r="F7" s="29" t="s">
        <v>112</v>
      </c>
      <c r="G7" s="7"/>
    </row>
    <row r="8" spans="1:8" ht="14">
      <c r="A8" s="56"/>
      <c r="C8" s="6" t="s">
        <v>952</v>
      </c>
      <c r="F8" s="29"/>
      <c r="G8" s="7"/>
    </row>
    <row r="9" spans="1:8" ht="14">
      <c r="A9" s="56"/>
      <c r="C9" s="6"/>
      <c r="F9" s="29"/>
      <c r="G9" s="7"/>
    </row>
    <row r="10" spans="1:8" ht="14">
      <c r="A10" s="56" t="s">
        <v>24</v>
      </c>
      <c r="B10" s="6" t="s">
        <v>75</v>
      </c>
      <c r="C10" t="s">
        <v>953</v>
      </c>
      <c r="D10" s="14">
        <f>178920+66630</f>
        <v>245550</v>
      </c>
      <c r="F10" s="29" t="s">
        <v>112</v>
      </c>
      <c r="G10" s="7" t="s">
        <v>24</v>
      </c>
    </row>
    <row r="11" spans="1:8" ht="14">
      <c r="A11" s="56"/>
      <c r="B11" s="6" t="s">
        <v>9</v>
      </c>
      <c r="C11" t="s">
        <v>907</v>
      </c>
      <c r="D11" s="14">
        <v>10500</v>
      </c>
      <c r="F11" s="29" t="s">
        <v>112</v>
      </c>
      <c r="G11" s="7"/>
      <c r="H11" s="7" t="s">
        <v>24</v>
      </c>
    </row>
    <row r="12" spans="1:8" ht="14">
      <c r="A12" s="56"/>
      <c r="B12" s="4" t="s">
        <v>118</v>
      </c>
      <c r="C12" t="s">
        <v>119</v>
      </c>
      <c r="E12" s="14">
        <f>SUM(D10:D11)</f>
        <v>256050</v>
      </c>
      <c r="F12" s="29" t="s">
        <v>112</v>
      </c>
      <c r="G12" s="7"/>
    </row>
    <row r="13" spans="1:8" ht="14">
      <c r="A13" s="56"/>
      <c r="C13" s="6"/>
      <c r="E13" s="14" t="s">
        <v>24</v>
      </c>
      <c r="F13" s="29"/>
      <c r="G13" s="7"/>
    </row>
    <row r="14" spans="1:8" ht="14">
      <c r="A14" s="56" t="s">
        <v>24</v>
      </c>
      <c r="B14" s="6" t="s">
        <v>77</v>
      </c>
      <c r="C14" t="s">
        <v>908</v>
      </c>
      <c r="D14" s="14">
        <v>143950</v>
      </c>
      <c r="E14" s="14" t="s">
        <v>24</v>
      </c>
      <c r="F14" s="29" t="s">
        <v>112</v>
      </c>
      <c r="G14" s="7" t="s">
        <v>24</v>
      </c>
    </row>
    <row r="15" spans="1:8" ht="14">
      <c r="A15" s="56"/>
      <c r="B15" s="6" t="s">
        <v>117</v>
      </c>
      <c r="C15" t="s">
        <v>909</v>
      </c>
      <c r="D15" s="14">
        <v>715000</v>
      </c>
      <c r="F15" s="29" t="s">
        <v>112</v>
      </c>
      <c r="G15" s="7"/>
    </row>
    <row r="16" spans="1:8" ht="14">
      <c r="A16" s="56"/>
      <c r="B16" s="4" t="s">
        <v>118</v>
      </c>
      <c r="C16" t="s">
        <v>119</v>
      </c>
      <c r="E16" s="14">
        <f>SUM(D14:D15)</f>
        <v>858950</v>
      </c>
      <c r="F16" s="29" t="s">
        <v>112</v>
      </c>
      <c r="G16" s="7"/>
    </row>
    <row r="17" spans="1:7" ht="14">
      <c r="A17" s="56"/>
      <c r="C17" s="6" t="s">
        <v>954</v>
      </c>
      <c r="F17" s="29"/>
      <c r="G17" s="7"/>
    </row>
    <row r="18" spans="1:7" ht="14.5" thickBot="1">
      <c r="A18" s="56"/>
      <c r="C18" s="27"/>
      <c r="D18" s="121" t="s">
        <v>10</v>
      </c>
      <c r="E18" s="122">
        <f>+E7+E12+E16</f>
        <v>1125400</v>
      </c>
      <c r="F18" s="29"/>
      <c r="G18" s="7"/>
    </row>
    <row r="19" spans="1:7" ht="14.5" thickTop="1">
      <c r="A19" s="56"/>
      <c r="C19" s="6"/>
      <c r="F19" s="29"/>
      <c r="G19" s="7"/>
    </row>
    <row r="20" spans="1:7">
      <c r="A20" s="56" t="s">
        <v>910</v>
      </c>
      <c r="B20" s="8" t="s">
        <v>911</v>
      </c>
      <c r="C20" t="s">
        <v>120</v>
      </c>
      <c r="D20" s="14">
        <v>0</v>
      </c>
      <c r="E20" s="123" t="s">
        <v>122</v>
      </c>
      <c r="G20" s="7" t="s">
        <v>24</v>
      </c>
    </row>
    <row r="21" spans="1:7" ht="14">
      <c r="A21" s="124" t="s">
        <v>912</v>
      </c>
      <c r="B21" s="4" t="s">
        <v>81</v>
      </c>
      <c r="C21" s="15" t="s">
        <v>121</v>
      </c>
      <c r="E21" s="125" t="s">
        <v>913</v>
      </c>
      <c r="G21" s="7"/>
    </row>
    <row r="22" spans="1:7">
      <c r="A22" s="124"/>
      <c r="B22" s="4"/>
      <c r="C22" s="6" t="s">
        <v>914</v>
      </c>
      <c r="E22" s="123" t="s">
        <v>955</v>
      </c>
      <c r="G22" s="7"/>
    </row>
    <row r="23" spans="1:7" ht="14">
      <c r="A23" s="44"/>
      <c r="B23"/>
      <c r="C23" s="126" t="s">
        <v>956</v>
      </c>
      <c r="D23" s="127"/>
      <c r="F23" s="29"/>
      <c r="G23" s="7"/>
    </row>
    <row r="24" spans="1:7" ht="14">
      <c r="A24" s="44"/>
      <c r="C24" s="128" t="s">
        <v>915</v>
      </c>
      <c r="D24" s="127"/>
      <c r="F24" s="29"/>
      <c r="G24" s="7"/>
    </row>
    <row r="25" spans="1:7" ht="14">
      <c r="A25" s="44"/>
      <c r="C25" s="6"/>
      <c r="F25" s="29"/>
      <c r="G25" s="7"/>
    </row>
    <row r="26" spans="1:7" ht="14">
      <c r="A26" s="58"/>
      <c r="B26" s="9"/>
      <c r="C26" s="23" t="s">
        <v>957</v>
      </c>
      <c r="D26" s="57"/>
      <c r="E26" s="18"/>
      <c r="F26" s="29"/>
      <c r="G26" s="59"/>
    </row>
    <row r="27" spans="1:7" ht="14">
      <c r="A27" s="56" t="s">
        <v>910</v>
      </c>
      <c r="B27" s="6" t="s">
        <v>85</v>
      </c>
      <c r="C27" t="s">
        <v>19</v>
      </c>
      <c r="D27" s="14">
        <v>0</v>
      </c>
      <c r="F27" s="29"/>
      <c r="G27" s="7"/>
    </row>
    <row r="28" spans="1:7" ht="14">
      <c r="A28" s="44" t="s">
        <v>24</v>
      </c>
      <c r="B28" s="4" t="s">
        <v>85</v>
      </c>
      <c r="C28" s="17" t="s">
        <v>20</v>
      </c>
      <c r="E28" s="14">
        <f>+D27</f>
        <v>0</v>
      </c>
      <c r="F28" s="29"/>
      <c r="G28" s="7"/>
    </row>
    <row r="29" spans="1:7" ht="14">
      <c r="A29" s="44"/>
      <c r="C29" s="6" t="s">
        <v>96</v>
      </c>
      <c r="F29" s="29"/>
      <c r="G29" s="7"/>
    </row>
    <row r="30" spans="1:7" ht="14">
      <c r="A30" s="44"/>
      <c r="C30" s="6" t="s">
        <v>188</v>
      </c>
      <c r="F30" s="29"/>
      <c r="G30" s="7"/>
    </row>
    <row r="31" spans="1:7" ht="12.65" customHeight="1">
      <c r="A31" s="60"/>
      <c r="B31"/>
      <c r="D31" s="61"/>
      <c r="E31" s="61"/>
      <c r="F31" s="29"/>
      <c r="G31" s="7"/>
    </row>
    <row r="32" spans="1:7" ht="14">
      <c r="B32" s="27" t="s">
        <v>916</v>
      </c>
      <c r="C32" s="62"/>
      <c r="D32" s="61"/>
      <c r="E32" s="61"/>
      <c r="F32" s="29"/>
      <c r="G32" s="7"/>
    </row>
    <row r="33" spans="1:7" ht="12.65" customHeight="1">
      <c r="A33" s="27"/>
      <c r="B33"/>
      <c r="D33" s="61"/>
      <c r="E33" s="61"/>
      <c r="F33" s="29"/>
      <c r="G33" s="7"/>
    </row>
    <row r="34" spans="1:7" ht="17" customHeight="1">
      <c r="A34" s="52"/>
      <c r="B34" s="53"/>
      <c r="C34" s="98" t="s">
        <v>592</v>
      </c>
      <c r="D34" s="54"/>
      <c r="E34" s="54"/>
      <c r="F34" s="5"/>
      <c r="G34" s="7"/>
    </row>
    <row r="35" spans="1:7" ht="14">
      <c r="A35" s="56">
        <v>42916</v>
      </c>
      <c r="B35" s="9" t="s">
        <v>126</v>
      </c>
      <c r="C35" s="9" t="s">
        <v>127</v>
      </c>
      <c r="D35" s="14">
        <v>418872.09</v>
      </c>
      <c r="F35" s="29" t="s">
        <v>112</v>
      </c>
      <c r="G35" s="7" t="s">
        <v>958</v>
      </c>
    </row>
    <row r="36" spans="1:7" ht="14">
      <c r="A36" s="56"/>
      <c r="B36" s="11" t="s">
        <v>113</v>
      </c>
      <c r="C36" s="9" t="s">
        <v>128</v>
      </c>
      <c r="E36" s="14">
        <f>+D35</f>
        <v>418872.09</v>
      </c>
      <c r="F36" s="29" t="s">
        <v>112</v>
      </c>
      <c r="G36" s="3" t="s">
        <v>959</v>
      </c>
    </row>
    <row r="37" spans="1:7" ht="14">
      <c r="A37" s="56"/>
      <c r="B37" s="9"/>
      <c r="C37" s="28" t="s">
        <v>960</v>
      </c>
      <c r="F37" s="29" t="s">
        <v>24</v>
      </c>
      <c r="G37" s="3"/>
    </row>
    <row r="38" spans="1:7" ht="14">
      <c r="A38" s="56"/>
      <c r="B38" s="9"/>
      <c r="C38" s="28" t="s">
        <v>961</v>
      </c>
      <c r="F38" s="29" t="s">
        <v>24</v>
      </c>
    </row>
    <row r="39" spans="1:7">
      <c r="A39" s="56"/>
      <c r="B39" s="9"/>
      <c r="C39" s="28"/>
      <c r="F39" s="5"/>
      <c r="G39" s="7"/>
    </row>
    <row r="40" spans="1:7" ht="14">
      <c r="A40" s="56">
        <v>42916</v>
      </c>
      <c r="B40" s="9" t="s">
        <v>113</v>
      </c>
      <c r="C40" s="9" t="s">
        <v>189</v>
      </c>
      <c r="D40" s="14">
        <v>565879.25</v>
      </c>
      <c r="E40" s="14" t="s">
        <v>24</v>
      </c>
      <c r="F40" s="29" t="s">
        <v>112</v>
      </c>
      <c r="G40" s="7" t="s">
        <v>962</v>
      </c>
    </row>
    <row r="41" spans="1:7" ht="14">
      <c r="A41" s="56"/>
      <c r="B41" s="11" t="s">
        <v>126</v>
      </c>
      <c r="C41" s="9" t="s">
        <v>190</v>
      </c>
      <c r="E41" s="14">
        <f>+D40</f>
        <v>565879.25</v>
      </c>
      <c r="F41" s="29" t="s">
        <v>112</v>
      </c>
      <c r="G41" s="3"/>
    </row>
    <row r="42" spans="1:7">
      <c r="A42" s="56"/>
      <c r="B42" s="9"/>
      <c r="C42" s="28" t="s">
        <v>963</v>
      </c>
      <c r="D42" s="18"/>
      <c r="E42" s="18"/>
      <c r="F42" s="5" t="s">
        <v>24</v>
      </c>
      <c r="G42" s="7"/>
    </row>
    <row r="43" spans="1:7">
      <c r="A43" s="56"/>
      <c r="B43" s="9"/>
      <c r="C43" s="28" t="s">
        <v>964</v>
      </c>
      <c r="D43" s="18"/>
      <c r="E43" s="18"/>
      <c r="F43" s="5" t="s">
        <v>24</v>
      </c>
      <c r="G43" s="7"/>
    </row>
    <row r="44" spans="1:7">
      <c r="A44" s="56"/>
      <c r="B44" s="9"/>
      <c r="C44" s="28"/>
      <c r="D44" s="18"/>
      <c r="E44" s="18"/>
      <c r="F44" s="5"/>
      <c r="G44" s="7"/>
    </row>
    <row r="45" spans="1:7" ht="14">
      <c r="A45" s="56">
        <v>42916</v>
      </c>
      <c r="B45" s="9" t="s">
        <v>17</v>
      </c>
      <c r="C45" s="9" t="s">
        <v>163</v>
      </c>
      <c r="D45" s="14">
        <v>100000</v>
      </c>
      <c r="F45" s="29" t="s">
        <v>112</v>
      </c>
      <c r="G45" s="5" t="s">
        <v>965</v>
      </c>
    </row>
    <row r="46" spans="1:7" ht="14">
      <c r="A46" s="56"/>
      <c r="B46" s="11" t="s">
        <v>113</v>
      </c>
      <c r="C46" s="9" t="s">
        <v>114</v>
      </c>
      <c r="E46" s="14">
        <f>+D45</f>
        <v>100000</v>
      </c>
      <c r="F46" s="29" t="s">
        <v>112</v>
      </c>
      <c r="G46" s="7" t="s">
        <v>24</v>
      </c>
    </row>
    <row r="47" spans="1:7">
      <c r="A47" s="56"/>
      <c r="B47" s="9"/>
      <c r="C47" s="26" t="s">
        <v>966</v>
      </c>
      <c r="D47" s="57"/>
      <c r="E47" s="18"/>
      <c r="F47" s="5"/>
      <c r="G47" s="7" t="s">
        <v>24</v>
      </c>
    </row>
    <row r="48" spans="1:7">
      <c r="A48" s="56"/>
      <c r="B48" s="9"/>
      <c r="C48" s="28"/>
      <c r="D48" s="18"/>
      <c r="E48" s="18"/>
      <c r="F48" s="5"/>
      <c r="G48" s="7"/>
    </row>
    <row r="49" spans="1:10" ht="14">
      <c r="A49" s="56">
        <v>42916</v>
      </c>
      <c r="B49" s="9" t="s">
        <v>99</v>
      </c>
      <c r="C49" s="9" t="s">
        <v>100</v>
      </c>
      <c r="D49" s="14">
        <v>652542</v>
      </c>
      <c r="F49" s="29" t="s">
        <v>112</v>
      </c>
      <c r="G49" s="5" t="s">
        <v>967</v>
      </c>
    </row>
    <row r="50" spans="1:10" ht="14">
      <c r="A50" s="56"/>
      <c r="B50" s="9" t="s">
        <v>99</v>
      </c>
      <c r="C50" s="9" t="s">
        <v>100</v>
      </c>
      <c r="D50" s="14">
        <v>75000</v>
      </c>
      <c r="F50" s="29" t="s">
        <v>112</v>
      </c>
      <c r="G50" s="7"/>
    </row>
    <row r="51" spans="1:10" ht="14">
      <c r="A51" s="56"/>
      <c r="B51" s="9" t="s">
        <v>99</v>
      </c>
      <c r="C51" s="9" t="s">
        <v>100</v>
      </c>
      <c r="D51" s="14">
        <v>160692</v>
      </c>
      <c r="F51" s="29" t="s">
        <v>112</v>
      </c>
      <c r="G51" s="7"/>
    </row>
    <row r="52" spans="1:10" ht="14">
      <c r="A52" s="56"/>
      <c r="B52" s="9" t="s">
        <v>99</v>
      </c>
      <c r="C52" s="9" t="s">
        <v>100</v>
      </c>
      <c r="D52" s="14">
        <v>918.74</v>
      </c>
      <c r="F52" s="29" t="s">
        <v>112</v>
      </c>
      <c r="G52" s="7"/>
    </row>
    <row r="53" spans="1:10" ht="14">
      <c r="A53" s="56"/>
      <c r="B53" s="11" t="s">
        <v>113</v>
      </c>
      <c r="C53" s="9" t="s">
        <v>101</v>
      </c>
      <c r="E53" s="14">
        <f>+D49</f>
        <v>652542</v>
      </c>
      <c r="F53" s="29" t="s">
        <v>112</v>
      </c>
      <c r="G53" s="7"/>
    </row>
    <row r="54" spans="1:10" ht="14">
      <c r="A54" s="56"/>
      <c r="B54" s="11" t="s">
        <v>113</v>
      </c>
      <c r="C54" s="9" t="s">
        <v>101</v>
      </c>
      <c r="E54" s="14">
        <f>+D50</f>
        <v>75000</v>
      </c>
      <c r="F54" s="29" t="s">
        <v>112</v>
      </c>
      <c r="G54" s="7"/>
    </row>
    <row r="55" spans="1:10" ht="14">
      <c r="A55" s="56"/>
      <c r="B55" s="11" t="s">
        <v>113</v>
      </c>
      <c r="C55" s="9" t="s">
        <v>101</v>
      </c>
      <c r="E55" s="14">
        <f>+D51</f>
        <v>160692</v>
      </c>
      <c r="F55" s="29" t="s">
        <v>112</v>
      </c>
      <c r="G55" s="7"/>
    </row>
    <row r="56" spans="1:10" ht="14">
      <c r="A56" s="56"/>
      <c r="B56" s="11" t="s">
        <v>113</v>
      </c>
      <c r="C56" s="9" t="s">
        <v>101</v>
      </c>
      <c r="E56" s="14">
        <f>+D52</f>
        <v>918.74</v>
      </c>
      <c r="F56" s="29" t="s">
        <v>112</v>
      </c>
      <c r="G56" s="7"/>
    </row>
    <row r="57" spans="1:10" ht="13.5">
      <c r="A57" s="56"/>
      <c r="B57" s="9"/>
      <c r="C57" s="130" t="s">
        <v>968</v>
      </c>
      <c r="D57" s="131"/>
      <c r="E57" s="131"/>
      <c r="F57" s="5"/>
      <c r="G57" s="7"/>
    </row>
    <row r="58" spans="1:10" ht="13.5">
      <c r="A58" s="56"/>
      <c r="B58" s="9"/>
      <c r="C58" s="132" t="s">
        <v>969</v>
      </c>
      <c r="D58" s="135">
        <v>652542</v>
      </c>
      <c r="E58" s="131"/>
      <c r="F58" s="5"/>
      <c r="G58" s="7"/>
    </row>
    <row r="59" spans="1:10" ht="13.5">
      <c r="A59" s="56"/>
      <c r="B59" s="9"/>
      <c r="C59" s="132" t="s">
        <v>917</v>
      </c>
      <c r="D59" s="133">
        <v>75000</v>
      </c>
      <c r="E59" s="131"/>
      <c r="F59" s="5"/>
      <c r="G59" s="7"/>
    </row>
    <row r="60" spans="1:10" ht="13.5">
      <c r="A60" s="56"/>
      <c r="B60" s="9"/>
      <c r="C60" s="132" t="s">
        <v>918</v>
      </c>
      <c r="D60" s="133">
        <v>160692</v>
      </c>
      <c r="E60" s="131" t="s">
        <v>24</v>
      </c>
      <c r="F60" s="5"/>
      <c r="G60" s="7"/>
    </row>
    <row r="61" spans="1:10" ht="13.5">
      <c r="A61" s="56"/>
      <c r="B61" s="9"/>
      <c r="C61" s="134" t="s">
        <v>970</v>
      </c>
      <c r="D61" s="133">
        <v>918.74</v>
      </c>
      <c r="E61" s="131">
        <f>SUM(D58:D61)</f>
        <v>889152.74</v>
      </c>
      <c r="F61" s="5"/>
      <c r="G61" s="7"/>
      <c r="J61" s="83" t="s">
        <v>24</v>
      </c>
    </row>
    <row r="62" spans="1:10">
      <c r="A62" s="56"/>
      <c r="B62" s="9"/>
      <c r="C62" s="39"/>
      <c r="D62" s="57"/>
      <c r="E62" s="18"/>
      <c r="F62" s="5"/>
      <c r="G62" s="7"/>
    </row>
    <row r="63" spans="1:10" ht="14">
      <c r="A63" s="56">
        <v>42916</v>
      </c>
      <c r="B63" s="9" t="s">
        <v>113</v>
      </c>
      <c r="C63" s="9" t="s">
        <v>114</v>
      </c>
      <c r="D63" s="14">
        <v>675000</v>
      </c>
      <c r="F63" s="29" t="s">
        <v>112</v>
      </c>
      <c r="G63" s="5" t="s">
        <v>971</v>
      </c>
    </row>
    <row r="64" spans="1:10" ht="14">
      <c r="A64" s="56"/>
      <c r="B64" s="9" t="s">
        <v>113</v>
      </c>
      <c r="C64" s="9" t="s">
        <v>114</v>
      </c>
      <c r="D64" s="14">
        <v>206675.49</v>
      </c>
      <c r="F64" s="29"/>
    </row>
    <row r="65" spans="1:7" ht="14">
      <c r="A65" s="56"/>
      <c r="B65" s="9" t="s">
        <v>113</v>
      </c>
      <c r="C65" s="9" t="s">
        <v>114</v>
      </c>
      <c r="D65" s="14">
        <v>100000</v>
      </c>
      <c r="F65" s="29" t="s">
        <v>112</v>
      </c>
      <c r="G65" s="7"/>
    </row>
    <row r="66" spans="1:7" ht="14">
      <c r="A66" s="56"/>
      <c r="B66" s="9" t="s">
        <v>113</v>
      </c>
      <c r="C66" s="9" t="s">
        <v>114</v>
      </c>
      <c r="D66" s="14">
        <v>2030419</v>
      </c>
      <c r="F66" s="29"/>
      <c r="G66" s="7"/>
    </row>
    <row r="67" spans="1:7">
      <c r="A67" s="56"/>
      <c r="B67" s="11" t="s">
        <v>99</v>
      </c>
      <c r="C67" s="9" t="s">
        <v>61</v>
      </c>
      <c r="E67" s="14">
        <f>+D63</f>
        <v>675000</v>
      </c>
      <c r="F67" s="5" t="s">
        <v>112</v>
      </c>
    </row>
    <row r="68" spans="1:7">
      <c r="A68" s="56"/>
      <c r="B68" s="11" t="s">
        <v>99</v>
      </c>
      <c r="C68" s="9" t="s">
        <v>61</v>
      </c>
      <c r="E68" s="14">
        <f>+D64</f>
        <v>206675.49</v>
      </c>
      <c r="F68" s="5" t="s">
        <v>112</v>
      </c>
    </row>
    <row r="69" spans="1:7" ht="12" customHeight="1">
      <c r="A69" s="56"/>
      <c r="B69" s="11" t="s">
        <v>99</v>
      </c>
      <c r="C69" s="9" t="s">
        <v>61</v>
      </c>
      <c r="E69" s="14">
        <f>+D65</f>
        <v>100000</v>
      </c>
      <c r="F69" s="5" t="s">
        <v>112</v>
      </c>
    </row>
    <row r="70" spans="1:7" ht="12" customHeight="1">
      <c r="A70" s="56"/>
      <c r="B70" s="11" t="s">
        <v>99</v>
      </c>
      <c r="C70" s="9" t="s">
        <v>61</v>
      </c>
      <c r="E70" s="14">
        <f>+D66</f>
        <v>2030419</v>
      </c>
      <c r="F70" s="5" t="s">
        <v>112</v>
      </c>
    </row>
    <row r="71" spans="1:7" ht="13.5">
      <c r="A71" s="56"/>
      <c r="B71" s="9"/>
      <c r="C71" s="130" t="s">
        <v>972</v>
      </c>
      <c r="D71" s="131"/>
      <c r="E71" s="131"/>
      <c r="F71" s="5" t="s">
        <v>24</v>
      </c>
      <c r="G71" s="7"/>
    </row>
    <row r="72" spans="1:7" ht="13.5">
      <c r="A72" s="56"/>
      <c r="B72" s="9"/>
      <c r="C72" s="132" t="s">
        <v>973</v>
      </c>
      <c r="D72" s="135">
        <v>675000</v>
      </c>
      <c r="E72" s="131"/>
      <c r="F72" s="5"/>
      <c r="G72" s="7"/>
    </row>
    <row r="73" spans="1:7" ht="13.25" customHeight="1">
      <c r="A73" s="56"/>
      <c r="B73" s="9"/>
      <c r="C73" s="132" t="s">
        <v>974</v>
      </c>
      <c r="D73" s="133">
        <v>206675.49</v>
      </c>
      <c r="E73" s="131" t="s">
        <v>24</v>
      </c>
      <c r="F73" s="5"/>
      <c r="G73" s="7"/>
    </row>
    <row r="74" spans="1:7" ht="13.25" customHeight="1">
      <c r="A74" s="56"/>
      <c r="B74" s="9"/>
      <c r="C74" s="132" t="s">
        <v>975</v>
      </c>
      <c r="D74" s="133">
        <v>100000</v>
      </c>
      <c r="E74" s="131"/>
      <c r="F74" s="5"/>
      <c r="G74" s="7"/>
    </row>
    <row r="75" spans="1:7" ht="13.5">
      <c r="A75" s="56"/>
      <c r="B75" s="9"/>
      <c r="C75" s="132" t="s">
        <v>976</v>
      </c>
      <c r="D75" s="135">
        <v>2030419</v>
      </c>
      <c r="E75" s="131">
        <f>SUM(D72:D75)</f>
        <v>3012094.49</v>
      </c>
      <c r="F75" s="5"/>
      <c r="G75" s="7"/>
    </row>
    <row r="76" spans="1:7" ht="13.5">
      <c r="A76" s="56"/>
      <c r="B76" s="9"/>
      <c r="C76" s="132"/>
      <c r="D76" s="135"/>
      <c r="E76" s="131"/>
      <c r="F76" s="5"/>
      <c r="G76" s="7"/>
    </row>
    <row r="77" spans="1:7" ht="14">
      <c r="A77" s="56">
        <v>42916</v>
      </c>
      <c r="B77" s="9" t="s">
        <v>113</v>
      </c>
      <c r="C77" s="9" t="s">
        <v>189</v>
      </c>
      <c r="D77" s="14">
        <v>6395</v>
      </c>
      <c r="E77" s="14" t="s">
        <v>24</v>
      </c>
      <c r="F77" s="29" t="s">
        <v>112</v>
      </c>
      <c r="G77" s="7" t="s">
        <v>977</v>
      </c>
    </row>
    <row r="78" spans="1:7" ht="14">
      <c r="A78" s="56"/>
      <c r="B78" s="11" t="s">
        <v>978</v>
      </c>
      <c r="C78" s="9" t="s">
        <v>979</v>
      </c>
      <c r="E78" s="14">
        <f>+D77</f>
        <v>6395</v>
      </c>
      <c r="F78" s="29" t="s">
        <v>112</v>
      </c>
      <c r="G78" s="3"/>
    </row>
    <row r="79" spans="1:7">
      <c r="A79" s="56"/>
      <c r="B79" s="9"/>
      <c r="C79" s="28" t="s">
        <v>980</v>
      </c>
      <c r="D79" s="18"/>
      <c r="E79" s="18"/>
      <c r="F79" s="5" t="s">
        <v>24</v>
      </c>
      <c r="G79" s="7"/>
    </row>
    <row r="80" spans="1:7">
      <c r="A80" s="56"/>
      <c r="B80" s="9"/>
      <c r="C80" s="28" t="s">
        <v>981</v>
      </c>
      <c r="D80" s="18"/>
      <c r="E80" s="18"/>
      <c r="F80" s="5" t="s">
        <v>24</v>
      </c>
      <c r="G80" s="7"/>
    </row>
    <row r="81" spans="1:7" ht="13.5">
      <c r="A81" s="56"/>
      <c r="B81" s="9"/>
      <c r="C81" s="132"/>
      <c r="D81" s="135"/>
      <c r="E81" s="131" t="s">
        <v>24</v>
      </c>
      <c r="F81" s="5"/>
      <c r="G81" s="7"/>
    </row>
    <row r="82" spans="1:7" ht="14">
      <c r="A82" s="58">
        <v>42916</v>
      </c>
      <c r="B82" s="9" t="s">
        <v>135</v>
      </c>
      <c r="C82" s="9" t="s">
        <v>15</v>
      </c>
      <c r="D82" s="14">
        <v>8138563.2599999998</v>
      </c>
      <c r="F82" s="29" t="s">
        <v>112</v>
      </c>
      <c r="G82" s="5" t="s">
        <v>982</v>
      </c>
    </row>
    <row r="83" spans="1:7" ht="14">
      <c r="A83" s="58"/>
      <c r="B83" s="11" t="s">
        <v>113</v>
      </c>
      <c r="C83" s="9" t="s">
        <v>101</v>
      </c>
      <c r="E83" s="14">
        <f>+D82</f>
        <v>8138563.2599999998</v>
      </c>
      <c r="F83" s="29" t="s">
        <v>112</v>
      </c>
      <c r="G83" s="7"/>
    </row>
    <row r="84" spans="1:7">
      <c r="A84" s="58"/>
      <c r="B84" s="9"/>
      <c r="C84" s="28" t="s">
        <v>983</v>
      </c>
      <c r="F84" s="5" t="s">
        <v>24</v>
      </c>
      <c r="G84" s="59"/>
    </row>
    <row r="85" spans="1:7">
      <c r="A85" s="58"/>
      <c r="B85" s="9"/>
      <c r="C85" s="28"/>
      <c r="F85" s="5"/>
      <c r="G85" s="59"/>
    </row>
    <row r="86" spans="1:7" ht="14">
      <c r="A86" s="56"/>
      <c r="B86" s="9"/>
      <c r="C86" s="42" t="s">
        <v>984</v>
      </c>
      <c r="D86" s="57"/>
      <c r="E86" s="18"/>
      <c r="F86" s="5"/>
      <c r="G86" s="7"/>
    </row>
    <row r="87" spans="1:7">
      <c r="A87" s="58">
        <v>42916</v>
      </c>
      <c r="B87" s="9" t="s">
        <v>115</v>
      </c>
      <c r="C87" s="9" t="s">
        <v>14</v>
      </c>
      <c r="D87" s="14">
        <v>33179.040000000001</v>
      </c>
      <c r="F87" s="5" t="s">
        <v>125</v>
      </c>
      <c r="G87" s="5" t="s">
        <v>985</v>
      </c>
    </row>
    <row r="88" spans="1:7">
      <c r="A88" s="58"/>
      <c r="B88" s="11" t="s">
        <v>113</v>
      </c>
      <c r="C88" s="9" t="s">
        <v>101</v>
      </c>
      <c r="E88" s="14">
        <f>+D87</f>
        <v>33179.040000000001</v>
      </c>
      <c r="F88" s="5" t="s">
        <v>125</v>
      </c>
      <c r="G88" s="59"/>
    </row>
    <row r="89" spans="1:7">
      <c r="A89" s="58"/>
      <c r="B89" s="9"/>
      <c r="C89" s="26" t="s">
        <v>986</v>
      </c>
      <c r="F89" s="5" t="s">
        <v>24</v>
      </c>
      <c r="G89" s="59"/>
    </row>
    <row r="90" spans="1:7">
      <c r="A90" s="137"/>
      <c r="B90" s="111"/>
      <c r="D90" s="57"/>
      <c r="E90" s="138"/>
      <c r="F90" s="23"/>
      <c r="G90" s="138"/>
    </row>
    <row r="91" spans="1:7">
      <c r="A91" s="137">
        <v>42916</v>
      </c>
      <c r="B91" s="111" t="s">
        <v>921</v>
      </c>
      <c r="C91" s="111" t="s">
        <v>987</v>
      </c>
      <c r="D91" s="14">
        <v>972.86</v>
      </c>
      <c r="F91" s="39" t="s">
        <v>125</v>
      </c>
      <c r="G91" s="39" t="s">
        <v>988</v>
      </c>
    </row>
    <row r="92" spans="1:7">
      <c r="A92" s="137"/>
      <c r="B92" s="110" t="s">
        <v>113</v>
      </c>
      <c r="C92" s="111" t="s">
        <v>101</v>
      </c>
      <c r="E92" s="14">
        <f>+D91</f>
        <v>972.86</v>
      </c>
      <c r="F92" s="39" t="s">
        <v>125</v>
      </c>
      <c r="G92" s="112"/>
    </row>
    <row r="93" spans="1:7">
      <c r="A93" s="137"/>
      <c r="B93" s="111"/>
      <c r="C93" s="8" t="s">
        <v>989</v>
      </c>
      <c r="D93" s="139"/>
      <c r="E93" s="139"/>
      <c r="F93" s="39" t="s">
        <v>24</v>
      </c>
      <c r="G93" s="112"/>
    </row>
    <row r="94" spans="1:7">
      <c r="A94" s="113"/>
      <c r="B94" s="26"/>
      <c r="C94" s="26"/>
      <c r="D94" s="114"/>
      <c r="E94" s="114"/>
      <c r="F94" s="39"/>
      <c r="G94" s="112"/>
    </row>
    <row r="95" spans="1:7">
      <c r="A95" s="58" t="s">
        <v>990</v>
      </c>
      <c r="B95" s="9" t="s">
        <v>115</v>
      </c>
      <c r="C95" s="9" t="s">
        <v>919</v>
      </c>
      <c r="D95" s="14">
        <v>0</v>
      </c>
      <c r="F95" s="39" t="s">
        <v>125</v>
      </c>
      <c r="G95" s="39" t="s">
        <v>24</v>
      </c>
    </row>
    <row r="96" spans="1:7">
      <c r="A96" s="58"/>
      <c r="B96" s="11" t="s">
        <v>113</v>
      </c>
      <c r="C96" s="9" t="s">
        <v>101</v>
      </c>
      <c r="E96" s="14">
        <f>+D95</f>
        <v>0</v>
      </c>
      <c r="F96" s="39" t="s">
        <v>125</v>
      </c>
      <c r="G96" s="112"/>
    </row>
    <row r="97" spans="1:7">
      <c r="A97" s="113"/>
      <c r="B97" s="26"/>
      <c r="C97" s="28" t="s">
        <v>991</v>
      </c>
      <c r="D97" s="114"/>
      <c r="E97" s="114"/>
      <c r="F97" s="39" t="s">
        <v>24</v>
      </c>
      <c r="G97" s="112"/>
    </row>
    <row r="98" spans="1:7">
      <c r="A98" s="113"/>
      <c r="B98" s="26"/>
      <c r="C98" s="28"/>
      <c r="D98" s="114"/>
      <c r="E98" s="114"/>
      <c r="F98" s="39"/>
      <c r="G98" s="112"/>
    </row>
    <row r="99" spans="1:7">
      <c r="A99" s="58"/>
      <c r="B99" s="9"/>
      <c r="C99" s="23" t="s">
        <v>992</v>
      </c>
      <c r="D99" s="136"/>
      <c r="E99" s="136" t="s">
        <v>24</v>
      </c>
      <c r="F99" s="5"/>
      <c r="G99" s="59"/>
    </row>
    <row r="100" spans="1:7" ht="14">
      <c r="A100" s="58" t="s">
        <v>993</v>
      </c>
      <c r="B100" t="s">
        <v>186</v>
      </c>
      <c r="C100" t="s">
        <v>104</v>
      </c>
      <c r="D100" s="7">
        <v>0</v>
      </c>
      <c r="E100" s="7"/>
      <c r="F100" s="29" t="s">
        <v>24</v>
      </c>
      <c r="G100" s="5" t="s">
        <v>24</v>
      </c>
    </row>
    <row r="101" spans="1:7" ht="14">
      <c r="A101" s="25"/>
      <c r="B101" s="15" t="s">
        <v>187</v>
      </c>
      <c r="C101" s="15" t="s">
        <v>105</v>
      </c>
      <c r="D101" s="7"/>
      <c r="E101" s="7">
        <f>+D100</f>
        <v>0</v>
      </c>
      <c r="F101" s="29" t="s">
        <v>24</v>
      </c>
      <c r="G101" s="7"/>
    </row>
    <row r="102" spans="1:7">
      <c r="A102" s="25"/>
      <c r="B102" s="15"/>
      <c r="C102" s="27"/>
      <c r="D102" s="7"/>
      <c r="E102" s="7"/>
      <c r="F102" s="5"/>
    </row>
    <row r="103" spans="1:7" ht="14">
      <c r="A103" s="25"/>
      <c r="B103" s="17" t="s">
        <v>102</v>
      </c>
      <c r="C103" s="9" t="s">
        <v>106</v>
      </c>
      <c r="D103" s="7">
        <v>0</v>
      </c>
      <c r="E103" s="7"/>
      <c r="F103" s="29" t="s">
        <v>24</v>
      </c>
      <c r="G103" s="5" t="s">
        <v>24</v>
      </c>
    </row>
    <row r="104" spans="1:7" ht="14">
      <c r="A104" s="25"/>
      <c r="B104" s="11" t="s">
        <v>113</v>
      </c>
      <c r="C104" s="11" t="s">
        <v>114</v>
      </c>
      <c r="D104" s="7"/>
      <c r="E104" s="7">
        <f>+D103</f>
        <v>0</v>
      </c>
      <c r="F104" s="29" t="s">
        <v>24</v>
      </c>
      <c r="G104" s="7"/>
    </row>
    <row r="105" spans="1:7" ht="14">
      <c r="A105" s="25"/>
      <c r="B105" s="11"/>
      <c r="C105" s="27" t="s">
        <v>994</v>
      </c>
      <c r="D105" s="7"/>
      <c r="E105" s="7"/>
      <c r="F105" s="29"/>
      <c r="G105" s="7"/>
    </row>
    <row r="106" spans="1:7">
      <c r="A106" s="25"/>
      <c r="B106"/>
      <c r="C106" s="27" t="s">
        <v>995</v>
      </c>
      <c r="D106" s="7"/>
      <c r="E106" s="7"/>
      <c r="F106" s="5"/>
    </row>
    <row r="107" spans="1:7">
      <c r="A107" s="113"/>
      <c r="B107" s="26"/>
      <c r="C107" s="28"/>
      <c r="D107" s="114"/>
      <c r="E107" s="114"/>
      <c r="F107" s="39"/>
      <c r="G107" s="112"/>
    </row>
    <row r="108" spans="1:7" ht="14">
      <c r="A108" s="60"/>
      <c r="B108"/>
      <c r="C108" s="42" t="s">
        <v>164</v>
      </c>
      <c r="F108" s="5"/>
      <c r="G108" s="7"/>
    </row>
    <row r="109" spans="1:7">
      <c r="A109" s="60">
        <v>42916</v>
      </c>
      <c r="B109" t="s">
        <v>34</v>
      </c>
      <c r="C109" t="s">
        <v>165</v>
      </c>
      <c r="D109" s="14">
        <v>288077.96999999997</v>
      </c>
      <c r="F109" s="5" t="s">
        <v>125</v>
      </c>
      <c r="G109" s="5" t="s">
        <v>996</v>
      </c>
    </row>
    <row r="110" spans="1:7">
      <c r="A110" s="60"/>
      <c r="B110" s="15" t="s">
        <v>166</v>
      </c>
      <c r="C110" t="s">
        <v>167</v>
      </c>
      <c r="E110" s="14">
        <f>+D109</f>
        <v>288077.96999999997</v>
      </c>
      <c r="F110" s="5" t="s">
        <v>125</v>
      </c>
      <c r="G110" s="7"/>
    </row>
    <row r="111" spans="1:7">
      <c r="A111" s="58" t="s">
        <v>24</v>
      </c>
      <c r="B111" t="s">
        <v>166</v>
      </c>
      <c r="C111" t="s">
        <v>114</v>
      </c>
      <c r="D111" s="14">
        <v>558467</v>
      </c>
      <c r="F111" s="5" t="s">
        <v>125</v>
      </c>
      <c r="G111" s="5" t="s">
        <v>24</v>
      </c>
    </row>
    <row r="112" spans="1:7">
      <c r="A112" s="60"/>
      <c r="B112" s="15" t="s">
        <v>199</v>
      </c>
      <c r="C112" t="s">
        <v>168</v>
      </c>
      <c r="E112" s="14">
        <f>+D111</f>
        <v>558467</v>
      </c>
      <c r="F112" s="5" t="s">
        <v>125</v>
      </c>
      <c r="G112" s="7"/>
    </row>
    <row r="113" spans="1:8">
      <c r="A113" s="60"/>
      <c r="B113"/>
      <c r="C113" s="6" t="s">
        <v>997</v>
      </c>
      <c r="D113" s="61"/>
      <c r="E113" s="61"/>
      <c r="F113" s="5"/>
      <c r="G113" s="7"/>
    </row>
    <row r="114" spans="1:8" ht="14">
      <c r="A114" s="60"/>
      <c r="B114" s="45" t="s">
        <v>920</v>
      </c>
      <c r="D114" s="61"/>
      <c r="E114" s="61"/>
      <c r="F114" s="5"/>
      <c r="G114" s="7"/>
    </row>
    <row r="115" spans="1:8" ht="14">
      <c r="B115" s="45" t="s">
        <v>998</v>
      </c>
    </row>
    <row r="119" spans="1:8" ht="18">
      <c r="A119" s="92"/>
      <c r="B119"/>
      <c r="C119" s="1" t="s">
        <v>342</v>
      </c>
      <c r="D119" s="74"/>
      <c r="E119" s="74"/>
      <c r="F119" s="46"/>
      <c r="H119" s="69"/>
    </row>
    <row r="120" spans="1:8" ht="17">
      <c r="A120" s="56"/>
      <c r="B120"/>
      <c r="C120" s="67" t="s">
        <v>307</v>
      </c>
      <c r="D120" s="7"/>
      <c r="E120" s="7"/>
      <c r="F120" s="46"/>
      <c r="G120" s="29"/>
      <c r="H120" s="5"/>
    </row>
    <row r="121" spans="1:8">
      <c r="A121" s="56">
        <v>41820</v>
      </c>
      <c r="B121" s="17" t="s">
        <v>55</v>
      </c>
      <c r="C121" s="17" t="s">
        <v>92</v>
      </c>
      <c r="D121" s="7">
        <v>52642.67</v>
      </c>
      <c r="E121" s="7"/>
      <c r="F121" s="46"/>
      <c r="G121" s="5" t="s">
        <v>112</v>
      </c>
      <c r="H121" s="5" t="s">
        <v>308</v>
      </c>
    </row>
    <row r="122" spans="1:8">
      <c r="A122" s="56"/>
      <c r="B122" s="17" t="s">
        <v>93</v>
      </c>
      <c r="C122" s="17" t="s">
        <v>94</v>
      </c>
      <c r="D122" s="7">
        <v>3283.86</v>
      </c>
      <c r="E122" s="7"/>
      <c r="F122" s="46"/>
      <c r="G122" s="5" t="s">
        <v>112</v>
      </c>
      <c r="H122" s="5"/>
    </row>
    <row r="123" spans="1:8">
      <c r="A123" s="56"/>
      <c r="B123" s="17" t="s">
        <v>173</v>
      </c>
      <c r="C123" s="17" t="s">
        <v>95</v>
      </c>
      <c r="D123" s="7">
        <v>73.900000000000006</v>
      </c>
      <c r="E123" s="7"/>
      <c r="F123" s="85" t="s">
        <v>24</v>
      </c>
      <c r="G123" s="5" t="s">
        <v>112</v>
      </c>
      <c r="H123" s="5"/>
    </row>
    <row r="124" spans="1:8">
      <c r="A124" s="56"/>
      <c r="B124" s="9" t="s">
        <v>263</v>
      </c>
      <c r="C124" s="9" t="s">
        <v>264</v>
      </c>
      <c r="D124" s="7">
        <v>90</v>
      </c>
      <c r="E124" s="7"/>
      <c r="F124" s="85">
        <f>SUM(D121:D124)</f>
        <v>56090.43</v>
      </c>
      <c r="G124" s="5" t="s">
        <v>112</v>
      </c>
      <c r="H124" s="5"/>
    </row>
    <row r="125" spans="1:8">
      <c r="A125" s="56"/>
      <c r="B125" s="11" t="s">
        <v>171</v>
      </c>
      <c r="C125" s="9" t="s">
        <v>265</v>
      </c>
      <c r="D125" s="7"/>
      <c r="E125" s="7">
        <f>+D121</f>
        <v>52642.67</v>
      </c>
      <c r="F125" s="85"/>
      <c r="G125" s="5" t="s">
        <v>112</v>
      </c>
      <c r="H125" s="5"/>
    </row>
    <row r="126" spans="1:8">
      <c r="A126" s="56"/>
      <c r="B126" s="15" t="s">
        <v>174</v>
      </c>
      <c r="C126" s="9" t="s">
        <v>265</v>
      </c>
      <c r="D126" s="7"/>
      <c r="E126" s="7">
        <f>+D122</f>
        <v>3283.86</v>
      </c>
      <c r="F126" s="46"/>
      <c r="G126" s="5" t="s">
        <v>112</v>
      </c>
      <c r="H126" s="5"/>
    </row>
    <row r="127" spans="1:8">
      <c r="A127" s="56"/>
      <c r="B127" s="15" t="s">
        <v>172</v>
      </c>
      <c r="C127" s="9" t="s">
        <v>265</v>
      </c>
      <c r="D127" s="7"/>
      <c r="E127" s="7">
        <f>+D123</f>
        <v>73.900000000000006</v>
      </c>
      <c r="F127" s="46"/>
      <c r="G127" s="5" t="s">
        <v>112</v>
      </c>
      <c r="H127" s="5"/>
    </row>
    <row r="128" spans="1:8">
      <c r="A128" s="56"/>
      <c r="B128" s="11" t="s">
        <v>266</v>
      </c>
      <c r="C128" s="9" t="s">
        <v>265</v>
      </c>
      <c r="D128" s="7"/>
      <c r="E128" s="7">
        <f>+D124</f>
        <v>90</v>
      </c>
      <c r="F128" s="85" t="s">
        <v>24</v>
      </c>
      <c r="G128" s="5" t="s">
        <v>112</v>
      </c>
      <c r="H128" s="5"/>
    </row>
    <row r="129" spans="1:8">
      <c r="A129" s="56"/>
      <c r="B129"/>
      <c r="C129" s="6" t="s">
        <v>267</v>
      </c>
      <c r="D129" s="7"/>
      <c r="E129" s="7"/>
      <c r="F129" s="46"/>
      <c r="G129" s="5" t="s">
        <v>24</v>
      </c>
      <c r="H129" s="5"/>
    </row>
    <row r="130" spans="1:8">
      <c r="A130" s="56"/>
      <c r="B130"/>
      <c r="C130" s="6"/>
      <c r="D130" s="7"/>
      <c r="E130" s="7"/>
      <c r="F130" s="46"/>
      <c r="G130" s="5" t="s">
        <v>24</v>
      </c>
      <c r="H130" s="5"/>
    </row>
    <row r="131" spans="1:8" ht="17">
      <c r="A131" s="56"/>
      <c r="B131"/>
      <c r="C131" s="84" t="s">
        <v>268</v>
      </c>
      <c r="D131" s="38"/>
      <c r="E131" s="38"/>
      <c r="F131" s="46"/>
      <c r="G131" s="5" t="s">
        <v>24</v>
      </c>
      <c r="H131" s="5"/>
    </row>
    <row r="132" spans="1:8">
      <c r="A132" s="56">
        <v>41820</v>
      </c>
      <c r="B132" s="17" t="s">
        <v>55</v>
      </c>
      <c r="C132" s="17" t="s">
        <v>92</v>
      </c>
      <c r="D132" s="7">
        <f>314.74+8995.37</f>
        <v>9310.11</v>
      </c>
      <c r="E132" s="7"/>
      <c r="F132" s="46"/>
      <c r="G132" s="5" t="s">
        <v>112</v>
      </c>
      <c r="H132" s="69" t="s">
        <v>309</v>
      </c>
    </row>
    <row r="133" spans="1:8">
      <c r="A133" s="56"/>
      <c r="B133" s="9" t="s">
        <v>124</v>
      </c>
      <c r="C133" s="9" t="s">
        <v>269</v>
      </c>
      <c r="D133" s="7">
        <f>315+29+3368.95</f>
        <v>3712.95</v>
      </c>
      <c r="E133" s="7"/>
      <c r="F133" s="46"/>
      <c r="G133" s="5" t="s">
        <v>112</v>
      </c>
      <c r="H133" s="69"/>
    </row>
    <row r="134" spans="1:8">
      <c r="A134" s="56"/>
      <c r="B134" s="9" t="s">
        <v>143</v>
      </c>
      <c r="C134" s="9" t="s">
        <v>270</v>
      </c>
      <c r="D134" s="7">
        <v>32.200000000000003</v>
      </c>
      <c r="E134" s="7"/>
      <c r="F134" s="85">
        <f>SUM(D132:D134)</f>
        <v>13055.260000000002</v>
      </c>
      <c r="G134" s="5" t="s">
        <v>112</v>
      </c>
      <c r="H134" s="69"/>
    </row>
    <row r="135" spans="1:8">
      <c r="A135" s="56"/>
      <c r="B135" s="11" t="s">
        <v>171</v>
      </c>
      <c r="C135" s="9" t="s">
        <v>310</v>
      </c>
      <c r="D135" s="7"/>
      <c r="E135" s="7">
        <f>+D132</f>
        <v>9310.11</v>
      </c>
      <c r="F135" s="85"/>
      <c r="G135" s="5" t="s">
        <v>112</v>
      </c>
      <c r="H135" s="5"/>
    </row>
    <row r="136" spans="1:8">
      <c r="A136" s="56"/>
      <c r="B136" s="11" t="s">
        <v>271</v>
      </c>
      <c r="C136" s="9" t="s">
        <v>310</v>
      </c>
      <c r="D136" s="7"/>
      <c r="E136" s="7">
        <f>+D133</f>
        <v>3712.95</v>
      </c>
      <c r="F136" s="46"/>
      <c r="G136" s="5" t="s">
        <v>112</v>
      </c>
      <c r="H136" s="5"/>
    </row>
    <row r="137" spans="1:8">
      <c r="A137" s="56"/>
      <c r="B137" s="11" t="s">
        <v>150</v>
      </c>
      <c r="C137" s="9" t="s">
        <v>310</v>
      </c>
      <c r="D137" s="7"/>
      <c r="E137" s="7">
        <f>+D134</f>
        <v>32.200000000000003</v>
      </c>
      <c r="F137" s="46"/>
      <c r="G137" s="5" t="s">
        <v>112</v>
      </c>
      <c r="H137" s="5"/>
    </row>
    <row r="138" spans="1:8">
      <c r="A138" s="56"/>
      <c r="B138" s="9"/>
      <c r="C138" s="6" t="s">
        <v>272</v>
      </c>
      <c r="D138" s="7"/>
      <c r="E138" s="7"/>
      <c r="F138" s="85"/>
      <c r="H138" s="69"/>
    </row>
    <row r="139" spans="1:8">
      <c r="A139" s="92"/>
      <c r="B139"/>
      <c r="D139" s="74"/>
      <c r="E139" s="74"/>
      <c r="F139" s="46"/>
      <c r="H139" s="69"/>
    </row>
    <row r="140" spans="1:8" ht="14">
      <c r="A140" s="56"/>
      <c r="C140" s="42" t="s">
        <v>224</v>
      </c>
      <c r="F140" s="46"/>
      <c r="G140"/>
      <c r="H140" s="6"/>
    </row>
    <row r="141" spans="1:8">
      <c r="A141" s="56">
        <v>41820</v>
      </c>
      <c r="B141" t="s">
        <v>225</v>
      </c>
      <c r="C141" t="s">
        <v>222</v>
      </c>
      <c r="D141" s="14">
        <v>321.64</v>
      </c>
      <c r="F141" s="81" t="s">
        <v>311</v>
      </c>
      <c r="G141" s="5" t="s">
        <v>112</v>
      </c>
      <c r="H141" s="69" t="s">
        <v>312</v>
      </c>
    </row>
    <row r="142" spans="1:8">
      <c r="A142" s="56"/>
      <c r="B142" s="15" t="s">
        <v>227</v>
      </c>
      <c r="C142" s="16" t="s">
        <v>176</v>
      </c>
      <c r="E142" s="14">
        <f>+D141</f>
        <v>321.64</v>
      </c>
      <c r="F142" s="82"/>
      <c r="G142" s="5" t="s">
        <v>112</v>
      </c>
      <c r="H142" s="6"/>
    </row>
    <row r="143" spans="1:8">
      <c r="A143" s="56"/>
      <c r="B143" s="3" t="s">
        <v>55</v>
      </c>
      <c r="C143" s="3" t="s">
        <v>226</v>
      </c>
      <c r="D143" s="14">
        <v>321.64</v>
      </c>
      <c r="F143" s="81"/>
      <c r="G143" s="5" t="s">
        <v>112</v>
      </c>
      <c r="H143" s="6"/>
    </row>
    <row r="144" spans="1:8">
      <c r="A144" s="56"/>
      <c r="B144" s="11" t="s">
        <v>34</v>
      </c>
      <c r="C144" s="16" t="s">
        <v>223</v>
      </c>
      <c r="E144" s="14">
        <f>+D143</f>
        <v>321.64</v>
      </c>
      <c r="F144" s="82"/>
      <c r="G144" s="5" t="s">
        <v>112</v>
      </c>
      <c r="H144" s="6"/>
    </row>
    <row r="145" spans="1:8">
      <c r="A145" s="56"/>
      <c r="B145" s="15"/>
      <c r="C145" s="6" t="s">
        <v>313</v>
      </c>
      <c r="F145" s="82"/>
      <c r="H145" s="6"/>
    </row>
    <row r="146" spans="1:8">
      <c r="A146" s="56"/>
      <c r="B146" s="15"/>
      <c r="C146" s="16"/>
      <c r="F146" s="82"/>
      <c r="G146" s="5" t="s">
        <v>24</v>
      </c>
      <c r="H146" s="6"/>
    </row>
    <row r="147" spans="1:8">
      <c r="A147" s="56">
        <v>41820</v>
      </c>
      <c r="B147" t="s">
        <v>228</v>
      </c>
      <c r="C147" t="s">
        <v>222</v>
      </c>
      <c r="D147" s="14">
        <v>12800</v>
      </c>
      <c r="F147" s="81" t="s">
        <v>311</v>
      </c>
      <c r="G147" s="5" t="s">
        <v>112</v>
      </c>
      <c r="H147" s="69" t="s">
        <v>314</v>
      </c>
    </row>
    <row r="148" spans="1:8">
      <c r="A148" s="56"/>
      <c r="B148" s="11" t="s">
        <v>230</v>
      </c>
      <c r="C148" s="16" t="s">
        <v>176</v>
      </c>
      <c r="E148" s="14">
        <f>+D147</f>
        <v>12800</v>
      </c>
      <c r="F148" s="82"/>
      <c r="G148" s="5" t="s">
        <v>112</v>
      </c>
      <c r="H148" s="6"/>
    </row>
    <row r="149" spans="1:8">
      <c r="A149" s="56"/>
      <c r="B149" s="3" t="s">
        <v>55</v>
      </c>
      <c r="C149" s="3" t="s">
        <v>229</v>
      </c>
      <c r="D149" s="14">
        <v>12800</v>
      </c>
      <c r="F149" s="81"/>
      <c r="G149" s="5" t="s">
        <v>112</v>
      </c>
      <c r="H149" s="6"/>
    </row>
    <row r="150" spans="1:8">
      <c r="A150" s="56"/>
      <c r="B150" s="11" t="s">
        <v>34</v>
      </c>
      <c r="C150" s="16" t="s">
        <v>223</v>
      </c>
      <c r="E150" s="14">
        <f>+D149</f>
        <v>12800</v>
      </c>
      <c r="F150" s="82"/>
      <c r="G150" s="5" t="s">
        <v>112</v>
      </c>
      <c r="H150" s="6"/>
    </row>
    <row r="151" spans="1:8">
      <c r="A151" s="56"/>
      <c r="C151" s="6" t="s">
        <v>315</v>
      </c>
      <c r="F151" s="46"/>
      <c r="G151"/>
      <c r="H151" s="6"/>
    </row>
    <row r="152" spans="1:8">
      <c r="A152" s="56"/>
      <c r="C152" s="6"/>
      <c r="F152" s="46"/>
      <c r="G152"/>
      <c r="H152" s="6"/>
    </row>
    <row r="153" spans="1:8">
      <c r="A153" s="56">
        <v>41820</v>
      </c>
      <c r="B153" s="3" t="s">
        <v>316</v>
      </c>
      <c r="C153" t="s">
        <v>222</v>
      </c>
      <c r="D153" s="14">
        <v>96</v>
      </c>
      <c r="F153" s="81" t="s">
        <v>311</v>
      </c>
      <c r="G153" s="5" t="s">
        <v>112</v>
      </c>
      <c r="H153" s="69" t="s">
        <v>317</v>
      </c>
    </row>
    <row r="154" spans="1:8">
      <c r="A154" s="56"/>
      <c r="B154" s="11" t="s">
        <v>318</v>
      </c>
      <c r="C154" s="16" t="s">
        <v>176</v>
      </c>
      <c r="E154" s="14">
        <f>+D153</f>
        <v>96</v>
      </c>
      <c r="F154" s="82"/>
      <c r="G154" s="5" t="s">
        <v>112</v>
      </c>
      <c r="H154" s="6"/>
    </row>
    <row r="155" spans="1:8">
      <c r="A155" s="56"/>
      <c r="B155" s="3" t="s">
        <v>55</v>
      </c>
      <c r="C155" s="3" t="s">
        <v>229</v>
      </c>
      <c r="D155" s="14">
        <v>96</v>
      </c>
      <c r="F155" s="81"/>
      <c r="G155" s="5" t="s">
        <v>112</v>
      </c>
      <c r="H155" s="6"/>
    </row>
    <row r="156" spans="1:8">
      <c r="A156" s="56"/>
      <c r="B156" s="11" t="s">
        <v>34</v>
      </c>
      <c r="C156" s="16" t="s">
        <v>223</v>
      </c>
      <c r="E156" s="14">
        <f>+D155</f>
        <v>96</v>
      </c>
      <c r="F156" s="82"/>
      <c r="G156" s="5" t="s">
        <v>112</v>
      </c>
      <c r="H156" s="6"/>
    </row>
    <row r="157" spans="1:8">
      <c r="A157" s="56"/>
      <c r="C157" s="6" t="s">
        <v>313</v>
      </c>
      <c r="F157" s="46"/>
      <c r="G157"/>
      <c r="H157" s="6"/>
    </row>
    <row r="158" spans="1:8">
      <c r="A158" s="92"/>
      <c r="B158"/>
      <c r="D158" s="74"/>
      <c r="E158" s="74"/>
      <c r="F158" s="46"/>
      <c r="H158" s="69"/>
    </row>
    <row r="159" spans="1:8" ht="14">
      <c r="A159" s="56"/>
      <c r="B159" s="9"/>
      <c r="C159" s="42" t="s">
        <v>319</v>
      </c>
      <c r="D159" s="7"/>
      <c r="E159" s="7"/>
      <c r="F159" s="85"/>
      <c r="H159" s="69"/>
    </row>
    <row r="160" spans="1:8">
      <c r="A160" s="56">
        <v>41820</v>
      </c>
      <c r="B160" t="s">
        <v>320</v>
      </c>
      <c r="C160" t="s">
        <v>222</v>
      </c>
      <c r="D160" s="14">
        <v>240</v>
      </c>
      <c r="F160" s="85" t="s">
        <v>321</v>
      </c>
      <c r="H160" s="69" t="s">
        <v>322</v>
      </c>
    </row>
    <row r="161" spans="1:8">
      <c r="A161" s="56"/>
      <c r="B161" s="11" t="s">
        <v>124</v>
      </c>
      <c r="C161" s="16" t="s">
        <v>323</v>
      </c>
      <c r="E161" s="14">
        <f>+D160</f>
        <v>240</v>
      </c>
      <c r="F161" s="85"/>
      <c r="H161" s="69"/>
    </row>
    <row r="162" spans="1:8">
      <c r="A162" s="56"/>
      <c r="B162" s="3" t="s">
        <v>55</v>
      </c>
      <c r="C162" s="3" t="s">
        <v>324</v>
      </c>
      <c r="D162" s="14">
        <v>240</v>
      </c>
      <c r="F162" s="85"/>
      <c r="H162" s="69"/>
    </row>
    <row r="163" spans="1:8">
      <c r="A163" s="56"/>
      <c r="B163" s="11" t="s">
        <v>34</v>
      </c>
      <c r="C163" s="16" t="s">
        <v>223</v>
      </c>
      <c r="E163" s="14">
        <f>+D162</f>
        <v>240</v>
      </c>
      <c r="F163" s="85"/>
      <c r="H163" s="69"/>
    </row>
    <row r="164" spans="1:8">
      <c r="A164" s="56"/>
      <c r="B164" s="11"/>
      <c r="C164" s="16"/>
      <c r="F164" s="85"/>
      <c r="H164" s="69"/>
    </row>
    <row r="165" spans="1:8">
      <c r="A165" s="56"/>
      <c r="B165" t="s">
        <v>325</v>
      </c>
      <c r="C165" t="s">
        <v>222</v>
      </c>
      <c r="D165" s="14">
        <v>1579.36</v>
      </c>
      <c r="F165" s="85" t="s">
        <v>321</v>
      </c>
      <c r="H165" s="69" t="s">
        <v>326</v>
      </c>
    </row>
    <row r="166" spans="1:8">
      <c r="A166" s="56"/>
      <c r="B166" s="11" t="s">
        <v>124</v>
      </c>
      <c r="C166" s="16" t="s">
        <v>323</v>
      </c>
      <c r="E166" s="14">
        <f>+D165</f>
        <v>1579.36</v>
      </c>
      <c r="F166" s="85"/>
      <c r="H166" s="69"/>
    </row>
    <row r="167" spans="1:8">
      <c r="A167" s="56"/>
      <c r="B167" s="3" t="s">
        <v>55</v>
      </c>
      <c r="C167" s="3" t="s">
        <v>327</v>
      </c>
      <c r="D167" s="14">
        <v>1579.36</v>
      </c>
      <c r="F167" s="85"/>
      <c r="H167" s="69"/>
    </row>
    <row r="168" spans="1:8" ht="15.75" customHeight="1">
      <c r="A168" s="56"/>
      <c r="B168" s="11" t="s">
        <v>34</v>
      </c>
      <c r="C168" s="16" t="s">
        <v>223</v>
      </c>
      <c r="E168" s="14">
        <f>+D167</f>
        <v>1579.36</v>
      </c>
      <c r="F168" s="85"/>
      <c r="H168" s="69"/>
    </row>
    <row r="169" spans="1:8">
      <c r="A169" s="92"/>
      <c r="B169"/>
      <c r="D169" s="74"/>
      <c r="E169" s="74"/>
      <c r="F169" s="46"/>
      <c r="H169" s="69"/>
    </row>
    <row r="170" spans="1:8" ht="17">
      <c r="A170" s="56"/>
      <c r="B170"/>
      <c r="C170" s="67" t="s">
        <v>328</v>
      </c>
      <c r="D170" s="7"/>
      <c r="E170" s="7"/>
      <c r="F170" s="46"/>
      <c r="G170" s="29"/>
      <c r="H170" s="5"/>
    </row>
    <row r="171" spans="1:8" ht="14">
      <c r="A171" s="109">
        <v>41820</v>
      </c>
      <c r="B171" s="3" t="s">
        <v>329</v>
      </c>
      <c r="C171" s="9" t="s">
        <v>330</v>
      </c>
      <c r="D171" s="94">
        <v>4.68</v>
      </c>
      <c r="E171" s="94"/>
      <c r="F171" s="81" t="s">
        <v>331</v>
      </c>
      <c r="G171" s="29" t="s">
        <v>125</v>
      </c>
      <c r="H171" s="5" t="s">
        <v>332</v>
      </c>
    </row>
    <row r="172" spans="1:8" ht="14">
      <c r="A172" s="109"/>
      <c r="B172" s="11" t="s">
        <v>179</v>
      </c>
      <c r="C172" s="9" t="s">
        <v>333</v>
      </c>
      <c r="D172" s="94"/>
      <c r="E172" s="94">
        <f>+D171</f>
        <v>4.68</v>
      </c>
      <c r="F172" s="95"/>
      <c r="G172" s="29" t="s">
        <v>125</v>
      </c>
      <c r="H172" s="5"/>
    </row>
    <row r="173" spans="1:8" ht="14">
      <c r="A173" s="109"/>
      <c r="B173" s="3" t="s">
        <v>334</v>
      </c>
      <c r="C173" s="9" t="s">
        <v>176</v>
      </c>
      <c r="D173" s="94">
        <v>4.68</v>
      </c>
      <c r="E173" s="94"/>
      <c r="F173" s="95"/>
      <c r="G173" s="29" t="s">
        <v>125</v>
      </c>
      <c r="H173" s="5"/>
    </row>
    <row r="174" spans="1:8" ht="14">
      <c r="A174" s="109"/>
      <c r="B174" s="11" t="s">
        <v>335</v>
      </c>
      <c r="C174" s="9" t="s">
        <v>336</v>
      </c>
      <c r="D174" s="94"/>
      <c r="E174" s="94">
        <f>+D173</f>
        <v>4.68</v>
      </c>
      <c r="F174" s="95"/>
      <c r="G174" s="29" t="s">
        <v>125</v>
      </c>
      <c r="H174" s="5"/>
    </row>
    <row r="175" spans="1:8" ht="14">
      <c r="A175" s="56"/>
      <c r="B175"/>
      <c r="C175" s="8" t="s">
        <v>337</v>
      </c>
      <c r="D175" s="7"/>
      <c r="E175" s="7"/>
      <c r="F175" s="46"/>
      <c r="G175" s="29"/>
      <c r="H175" s="5"/>
    </row>
  </sheetData>
  <phoneticPr fontId="0" type="noConversion"/>
  <printOptions gridLines="1"/>
  <pageMargins left="0.25" right="0.25" top="0.75" bottom="1" header="0.5" footer="0.5"/>
  <pageSetup scale="90" orientation="landscape" horizontalDpi="90" verticalDpi="9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zoomScaleNormal="100" workbookViewId="0">
      <selection activeCell="F15" sqref="F15"/>
    </sheetView>
  </sheetViews>
  <sheetFormatPr defaultRowHeight="12.5"/>
  <cols>
    <col min="1" max="1" width="9" customWidth="1"/>
    <col min="2" max="2" width="27.54296875" customWidth="1"/>
    <col min="3" max="3" width="49.453125" customWidth="1"/>
    <col min="4" max="4" width="13.81640625" style="12" customWidth="1"/>
    <col min="5" max="5" width="13" style="12" customWidth="1"/>
    <col min="6" max="6" width="13.1796875" customWidth="1"/>
    <col min="7" max="7" width="3.81640625" customWidth="1"/>
    <col min="8" max="8" width="14.453125" customWidth="1"/>
  </cols>
  <sheetData>
    <row r="1" spans="1:8" s="19" customFormat="1" ht="15.75" customHeight="1">
      <c r="C1" s="143" t="s">
        <v>1864</v>
      </c>
      <c r="D1" s="22"/>
      <c r="E1" s="37"/>
      <c r="F1" s="46"/>
      <c r="G1" s="5"/>
      <c r="H1" s="69"/>
    </row>
    <row r="2" spans="1:8" s="192" customFormat="1" ht="15" customHeight="1">
      <c r="A2" s="190" t="s">
        <v>25</v>
      </c>
      <c r="B2" s="65" t="s">
        <v>26</v>
      </c>
      <c r="C2" s="65" t="s">
        <v>27</v>
      </c>
      <c r="D2" s="66" t="s">
        <v>28</v>
      </c>
      <c r="E2" s="66" t="s">
        <v>29</v>
      </c>
      <c r="F2" s="40" t="s">
        <v>178</v>
      </c>
      <c r="G2" s="40" t="s">
        <v>160</v>
      </c>
      <c r="H2" s="191" t="s">
        <v>1092</v>
      </c>
    </row>
    <row r="3" spans="1:8" s="62" customFormat="1" ht="15" customHeight="1">
      <c r="A3" s="146"/>
      <c r="B3" s="147"/>
      <c r="C3" s="147"/>
      <c r="D3" s="148"/>
      <c r="E3" s="148"/>
      <c r="F3" s="144"/>
      <c r="G3" s="144"/>
      <c r="H3" s="145"/>
    </row>
    <row r="4" spans="1:8" s="24" customFormat="1" ht="21" customHeight="1">
      <c r="A4" s="104"/>
      <c r="B4" s="103" t="s">
        <v>24</v>
      </c>
      <c r="C4" s="171" t="s">
        <v>1279</v>
      </c>
      <c r="D4" s="89"/>
      <c r="E4" s="89"/>
      <c r="F4" s="47"/>
      <c r="G4" s="68"/>
      <c r="H4" s="69"/>
    </row>
    <row r="5" spans="1:8" ht="13">
      <c r="A5" s="117">
        <v>42011</v>
      </c>
      <c r="B5" s="9" t="s">
        <v>598</v>
      </c>
      <c r="C5" s="3" t="s">
        <v>1166</v>
      </c>
      <c r="D5" s="7">
        <v>5400000</v>
      </c>
      <c r="E5" s="7"/>
      <c r="F5" s="46" t="s">
        <v>1090</v>
      </c>
      <c r="G5" s="5" t="s">
        <v>112</v>
      </c>
      <c r="H5" s="69" t="s">
        <v>1091</v>
      </c>
    </row>
    <row r="6" spans="1:8" ht="13">
      <c r="A6" s="117"/>
      <c r="B6" s="11" t="s">
        <v>287</v>
      </c>
      <c r="C6" s="11" t="s">
        <v>1093</v>
      </c>
      <c r="D6" s="7"/>
      <c r="E6" s="7">
        <f>+D5</f>
        <v>5400000</v>
      </c>
      <c r="F6" s="46"/>
      <c r="G6" s="5" t="s">
        <v>112</v>
      </c>
      <c r="H6" s="69" t="s">
        <v>1103</v>
      </c>
    </row>
    <row r="7" spans="1:8" ht="13">
      <c r="A7" s="117"/>
      <c r="C7" s="6" t="s">
        <v>1094</v>
      </c>
      <c r="F7" s="46"/>
      <c r="G7" s="5"/>
      <c r="H7" s="69"/>
    </row>
    <row r="8" spans="1:8" ht="13">
      <c r="A8" s="117"/>
      <c r="C8" s="6"/>
      <c r="F8" s="46"/>
      <c r="G8" s="5"/>
      <c r="H8" s="69"/>
    </row>
    <row r="9" spans="1:8" ht="13">
      <c r="A9" s="117">
        <v>42035</v>
      </c>
      <c r="B9" s="35" t="s">
        <v>287</v>
      </c>
      <c r="C9" s="3" t="s">
        <v>1167</v>
      </c>
      <c r="D9" s="7">
        <v>5550000</v>
      </c>
      <c r="E9" s="7"/>
      <c r="F9" s="46" t="s">
        <v>1101</v>
      </c>
      <c r="G9" s="5" t="s">
        <v>112</v>
      </c>
      <c r="H9" s="69" t="s">
        <v>1100</v>
      </c>
    </row>
    <row r="10" spans="1:8" ht="13">
      <c r="A10" s="117"/>
      <c r="B10" s="33" t="s">
        <v>289</v>
      </c>
      <c r="C10" s="10" t="s">
        <v>660</v>
      </c>
      <c r="D10" s="7"/>
      <c r="E10" s="7">
        <f>+D9</f>
        <v>5550000</v>
      </c>
      <c r="F10" s="46"/>
      <c r="G10" s="5" t="s">
        <v>112</v>
      </c>
      <c r="H10" s="69"/>
    </row>
    <row r="11" spans="1:8" ht="13">
      <c r="A11" s="117"/>
      <c r="C11" s="6" t="s">
        <v>1099</v>
      </c>
      <c r="F11" s="46"/>
      <c r="G11" s="5"/>
      <c r="H11" s="69"/>
    </row>
    <row r="12" spans="1:8" s="24" customFormat="1" ht="15" customHeight="1">
      <c r="A12" s="104"/>
      <c r="B12" s="41"/>
      <c r="C12" s="41"/>
      <c r="D12" s="89"/>
      <c r="E12" s="89"/>
      <c r="F12" s="47"/>
      <c r="G12" s="68"/>
      <c r="H12" s="69"/>
    </row>
    <row r="13" spans="1:8" ht="13">
      <c r="A13" s="117">
        <v>42035</v>
      </c>
      <c r="B13" s="9" t="s">
        <v>297</v>
      </c>
      <c r="C13" s="3" t="s">
        <v>1095</v>
      </c>
      <c r="D13" s="7">
        <v>150000</v>
      </c>
      <c r="E13" s="7"/>
      <c r="F13" s="46" t="s">
        <v>1097</v>
      </c>
      <c r="G13" s="5" t="s">
        <v>112</v>
      </c>
      <c r="H13" s="69" t="s">
        <v>1098</v>
      </c>
    </row>
    <row r="14" spans="1:8" ht="13">
      <c r="A14" s="117"/>
      <c r="B14" s="11" t="s">
        <v>287</v>
      </c>
      <c r="C14" s="11" t="s">
        <v>1093</v>
      </c>
      <c r="D14" s="7"/>
      <c r="E14" s="7">
        <f>+D13</f>
        <v>150000</v>
      </c>
      <c r="F14" s="46"/>
      <c r="G14" s="5" t="s">
        <v>112</v>
      </c>
      <c r="H14" s="69"/>
    </row>
    <row r="15" spans="1:8" ht="13">
      <c r="A15" s="117"/>
      <c r="C15" s="6" t="s">
        <v>1096</v>
      </c>
      <c r="F15" s="46"/>
      <c r="G15" s="5"/>
      <c r="H15" s="69"/>
    </row>
    <row r="16" spans="1:8" ht="13">
      <c r="A16" s="117"/>
      <c r="C16" s="6"/>
      <c r="F16" s="46"/>
      <c r="G16" s="5"/>
      <c r="H16" s="69"/>
    </row>
    <row r="17" spans="1:8" ht="15.5">
      <c r="A17" s="117"/>
      <c r="B17" s="103" t="s">
        <v>24</v>
      </c>
      <c r="C17" s="171" t="s">
        <v>1280</v>
      </c>
      <c r="F17" s="46"/>
      <c r="G17" s="5"/>
      <c r="H17" s="69"/>
    </row>
    <row r="18" spans="1:8" ht="13">
      <c r="A18" s="117">
        <v>42354</v>
      </c>
      <c r="B18" s="35" t="s">
        <v>289</v>
      </c>
      <c r="C18" s="3" t="s">
        <v>1104</v>
      </c>
      <c r="D18" s="7">
        <v>5500000</v>
      </c>
      <c r="E18" s="7"/>
      <c r="F18" s="46" t="s">
        <v>1102</v>
      </c>
      <c r="G18" s="5" t="s">
        <v>112</v>
      </c>
      <c r="H18" s="69" t="s">
        <v>1091</v>
      </c>
    </row>
    <row r="19" spans="1:8" ht="13">
      <c r="A19" s="117"/>
      <c r="B19" s="11" t="s">
        <v>287</v>
      </c>
      <c r="C19" s="11" t="s">
        <v>1093</v>
      </c>
      <c r="D19" s="7"/>
      <c r="E19" s="7">
        <f>+D18</f>
        <v>5500000</v>
      </c>
      <c r="F19" s="46"/>
      <c r="G19" s="5" t="s">
        <v>112</v>
      </c>
      <c r="H19" s="69" t="s">
        <v>1103</v>
      </c>
    </row>
    <row r="20" spans="1:8" ht="13">
      <c r="A20" s="117"/>
      <c r="C20" s="6" t="s">
        <v>1105</v>
      </c>
      <c r="F20" s="46"/>
      <c r="G20" s="5"/>
      <c r="H20" s="69"/>
    </row>
    <row r="21" spans="1:8" ht="13">
      <c r="A21" s="117"/>
      <c r="C21" s="6"/>
      <c r="F21" s="46"/>
      <c r="G21" s="5"/>
      <c r="H21" s="69"/>
    </row>
    <row r="22" spans="1:8" ht="13">
      <c r="A22" s="117">
        <v>42369</v>
      </c>
      <c r="B22" s="9" t="s">
        <v>287</v>
      </c>
      <c r="C22" s="9" t="s">
        <v>1168</v>
      </c>
      <c r="D22" s="59">
        <v>5500000</v>
      </c>
      <c r="F22" s="46" t="s">
        <v>601</v>
      </c>
      <c r="G22" s="5" t="s">
        <v>112</v>
      </c>
      <c r="H22" s="69" t="s">
        <v>475</v>
      </c>
    </row>
    <row r="23" spans="1:8" ht="13">
      <c r="A23" s="117"/>
      <c r="B23" s="33" t="s">
        <v>289</v>
      </c>
      <c r="C23" s="11" t="s">
        <v>1104</v>
      </c>
      <c r="D23" s="83" t="s">
        <v>959</v>
      </c>
      <c r="E23" s="7">
        <f>+D22</f>
        <v>5500000</v>
      </c>
      <c r="F23" s="46"/>
      <c r="G23" s="5" t="s">
        <v>112</v>
      </c>
      <c r="H23" s="69"/>
    </row>
    <row r="24" spans="1:8" ht="13">
      <c r="A24" s="117"/>
      <c r="B24" s="35" t="s">
        <v>55</v>
      </c>
      <c r="C24" s="3" t="s">
        <v>175</v>
      </c>
      <c r="D24" s="7">
        <v>23976</v>
      </c>
      <c r="E24" s="7"/>
      <c r="F24" s="46"/>
      <c r="G24" s="5" t="s">
        <v>112</v>
      </c>
      <c r="H24" s="69"/>
    </row>
    <row r="25" spans="1:8" ht="13">
      <c r="A25" s="117"/>
      <c r="B25" s="33" t="s">
        <v>34</v>
      </c>
      <c r="C25" s="10" t="s">
        <v>223</v>
      </c>
      <c r="D25" s="7"/>
      <c r="E25" s="7">
        <f>+D24</f>
        <v>23976</v>
      </c>
      <c r="F25" s="46"/>
      <c r="G25" s="5" t="s">
        <v>112</v>
      </c>
      <c r="H25" s="69"/>
    </row>
    <row r="26" spans="1:8" ht="13">
      <c r="A26" s="117"/>
      <c r="B26" s="33"/>
      <c r="C26" s="6" t="s">
        <v>1106</v>
      </c>
      <c r="D26" s="83"/>
      <c r="F26" s="46"/>
      <c r="G26" s="5"/>
      <c r="H26" s="69"/>
    </row>
    <row r="27" spans="1:8" ht="13">
      <c r="A27" s="117"/>
      <c r="B27" s="33"/>
      <c r="C27" s="6"/>
      <c r="D27" s="83"/>
      <c r="F27" s="46"/>
      <c r="G27" s="5"/>
      <c r="H27" s="69"/>
    </row>
    <row r="28" spans="1:8" ht="15.5">
      <c r="A28" s="117"/>
      <c r="B28" s="103" t="s">
        <v>24</v>
      </c>
      <c r="C28" s="171" t="s">
        <v>1281</v>
      </c>
      <c r="F28" s="46"/>
      <c r="G28" s="5"/>
      <c r="H28" s="69"/>
    </row>
    <row r="29" spans="1:8" ht="13">
      <c r="A29" s="117">
        <v>42732</v>
      </c>
      <c r="B29" s="35" t="s">
        <v>289</v>
      </c>
      <c r="C29" s="3" t="s">
        <v>1104</v>
      </c>
      <c r="D29" s="7">
        <v>5500000</v>
      </c>
      <c r="E29" s="7"/>
      <c r="F29" s="46" t="s">
        <v>1102</v>
      </c>
      <c r="G29" s="5" t="s">
        <v>112</v>
      </c>
      <c r="H29" s="69" t="s">
        <v>1091</v>
      </c>
    </row>
    <row r="30" spans="1:8" ht="13">
      <c r="A30" s="117"/>
      <c r="B30" s="11" t="s">
        <v>287</v>
      </c>
      <c r="C30" s="11" t="s">
        <v>1168</v>
      </c>
      <c r="D30" s="7"/>
      <c r="E30" s="7">
        <f>+D29</f>
        <v>5500000</v>
      </c>
      <c r="F30" s="46"/>
      <c r="G30" s="5" t="s">
        <v>112</v>
      </c>
      <c r="H30" s="69" t="s">
        <v>1103</v>
      </c>
    </row>
    <row r="31" spans="1:8" ht="13">
      <c r="A31" s="117"/>
      <c r="C31" s="6" t="s">
        <v>1105</v>
      </c>
      <c r="F31" s="46"/>
      <c r="G31" s="5"/>
      <c r="H31" s="69"/>
    </row>
    <row r="32" spans="1:8" s="24" customFormat="1" ht="15" customHeight="1">
      <c r="A32" s="104"/>
      <c r="B32" s="41"/>
      <c r="C32" s="41"/>
      <c r="D32" s="89"/>
      <c r="E32" s="89"/>
      <c r="F32" s="47"/>
      <c r="G32" s="68"/>
      <c r="H32" s="69"/>
    </row>
    <row r="33" spans="1:9" ht="13">
      <c r="A33" s="92">
        <v>42735</v>
      </c>
      <c r="B33" s="35" t="s">
        <v>287</v>
      </c>
      <c r="C33" s="3" t="s">
        <v>1169</v>
      </c>
      <c r="D33" s="7">
        <v>5550000</v>
      </c>
      <c r="E33" s="7"/>
      <c r="F33" s="39" t="s">
        <v>601</v>
      </c>
      <c r="G33" s="5" t="s">
        <v>112</v>
      </c>
      <c r="H33" s="5" t="s">
        <v>667</v>
      </c>
    </row>
    <row r="34" spans="1:9" ht="13">
      <c r="A34" s="92"/>
      <c r="B34" s="33" t="s">
        <v>289</v>
      </c>
      <c r="C34" s="10" t="s">
        <v>660</v>
      </c>
      <c r="D34" s="7"/>
      <c r="E34" s="7">
        <f>+D33</f>
        <v>5550000</v>
      </c>
      <c r="F34" s="39"/>
      <c r="G34" s="5" t="s">
        <v>112</v>
      </c>
      <c r="H34" s="5"/>
    </row>
    <row r="35" spans="1:9" ht="13">
      <c r="A35" s="92"/>
      <c r="B35" s="35" t="s">
        <v>55</v>
      </c>
      <c r="C35" s="3" t="s">
        <v>175</v>
      </c>
      <c r="D35" s="7">
        <v>23976</v>
      </c>
      <c r="E35" s="7"/>
      <c r="F35" s="39"/>
      <c r="G35" s="5" t="s">
        <v>112</v>
      </c>
      <c r="H35" s="5"/>
    </row>
    <row r="36" spans="1:9" ht="13">
      <c r="A36" s="92"/>
      <c r="B36" s="33" t="s">
        <v>34</v>
      </c>
      <c r="C36" s="10" t="s">
        <v>223</v>
      </c>
      <c r="D36" s="7"/>
      <c r="E36" s="7">
        <f>+D35</f>
        <v>23976</v>
      </c>
      <c r="F36" s="39"/>
      <c r="G36" s="5" t="s">
        <v>112</v>
      </c>
      <c r="H36" s="5"/>
    </row>
    <row r="37" spans="1:9" ht="13">
      <c r="A37" s="92"/>
      <c r="B37" s="33"/>
      <c r="C37" s="8" t="s">
        <v>1170</v>
      </c>
      <c r="D37" s="7"/>
      <c r="E37" s="7"/>
      <c r="F37" s="39"/>
      <c r="G37" s="5"/>
      <c r="H37" s="5"/>
    </row>
    <row r="39" spans="1:9" ht="15.5">
      <c r="B39" s="103" t="s">
        <v>24</v>
      </c>
      <c r="C39" s="171" t="s">
        <v>1304</v>
      </c>
    </row>
    <row r="40" spans="1:9" ht="13">
      <c r="A40" s="92">
        <v>43039</v>
      </c>
      <c r="B40" s="35" t="s">
        <v>287</v>
      </c>
      <c r="C40" s="3" t="s">
        <v>1171</v>
      </c>
      <c r="D40" s="7">
        <v>1000</v>
      </c>
      <c r="E40" s="7"/>
      <c r="F40" s="39" t="s">
        <v>1107</v>
      </c>
      <c r="G40" s="5" t="s">
        <v>112</v>
      </c>
      <c r="H40" s="5" t="s">
        <v>946</v>
      </c>
    </row>
    <row r="41" spans="1:9" ht="13">
      <c r="B41" s="33" t="s">
        <v>1108</v>
      </c>
      <c r="C41" s="10" t="s">
        <v>1109</v>
      </c>
      <c r="D41" s="7"/>
      <c r="E41" s="7">
        <f>+D40</f>
        <v>1000</v>
      </c>
      <c r="F41" s="39"/>
      <c r="G41" s="5" t="s">
        <v>112</v>
      </c>
      <c r="H41" s="5"/>
    </row>
    <row r="42" spans="1:9" ht="13">
      <c r="C42" s="6" t="s">
        <v>1172</v>
      </c>
    </row>
    <row r="43" spans="1:9" ht="13.25" customHeight="1">
      <c r="C43" s="173" t="s">
        <v>24</v>
      </c>
    </row>
    <row r="44" spans="1:9" ht="13">
      <c r="A44" s="92">
        <v>43047</v>
      </c>
      <c r="B44" s="35" t="s">
        <v>1108</v>
      </c>
      <c r="C44" s="9" t="s">
        <v>1109</v>
      </c>
      <c r="D44" s="7">
        <v>1000</v>
      </c>
      <c r="F44" s="81" t="s">
        <v>1107</v>
      </c>
      <c r="G44" s="5" t="s">
        <v>112</v>
      </c>
      <c r="H44" s="69" t="s">
        <v>1162</v>
      </c>
      <c r="I44" s="3" t="s">
        <v>24</v>
      </c>
    </row>
    <row r="45" spans="1:9" ht="13">
      <c r="B45" s="33" t="s">
        <v>287</v>
      </c>
      <c r="C45" s="11" t="s">
        <v>1171</v>
      </c>
      <c r="D45" s="7" t="s">
        <v>24</v>
      </c>
      <c r="E45" s="7">
        <f>+D44</f>
        <v>1000</v>
      </c>
      <c r="F45" s="81" t="s">
        <v>1161</v>
      </c>
      <c r="G45" s="5" t="s">
        <v>112</v>
      </c>
      <c r="H45" s="69" t="s">
        <v>1163</v>
      </c>
    </row>
    <row r="46" spans="1:9" ht="13">
      <c r="C46" s="6" t="s">
        <v>1110</v>
      </c>
    </row>
    <row r="48" spans="1:9" ht="13">
      <c r="A48" s="92">
        <v>43089</v>
      </c>
      <c r="B48" s="35" t="s">
        <v>289</v>
      </c>
      <c r="C48" s="9" t="s">
        <v>1111</v>
      </c>
      <c r="D48" s="7">
        <v>192000</v>
      </c>
      <c r="E48" s="7"/>
      <c r="G48" s="5" t="s">
        <v>112</v>
      </c>
      <c r="H48" s="5" t="s">
        <v>1162</v>
      </c>
    </row>
    <row r="49" spans="1:8" ht="13">
      <c r="B49" s="35" t="s">
        <v>289</v>
      </c>
      <c r="C49" s="9" t="s">
        <v>1112</v>
      </c>
      <c r="D49" s="7">
        <v>3031000</v>
      </c>
      <c r="E49" s="7"/>
      <c r="G49" s="5" t="s">
        <v>112</v>
      </c>
      <c r="H49" s="5" t="s">
        <v>1115</v>
      </c>
    </row>
    <row r="50" spans="1:8" ht="13">
      <c r="B50" s="35" t="s">
        <v>289</v>
      </c>
      <c r="C50" s="9" t="s">
        <v>1113</v>
      </c>
      <c r="D50" s="7">
        <v>2050000</v>
      </c>
      <c r="E50" s="7"/>
      <c r="G50" s="5" t="s">
        <v>112</v>
      </c>
      <c r="H50" s="23" t="s">
        <v>1293</v>
      </c>
    </row>
    <row r="51" spans="1:8" ht="13">
      <c r="B51" s="35" t="s">
        <v>289</v>
      </c>
      <c r="C51" s="9" t="s">
        <v>1114</v>
      </c>
      <c r="D51" s="7">
        <v>277000</v>
      </c>
      <c r="E51" s="7"/>
      <c r="G51" s="5" t="s">
        <v>112</v>
      </c>
      <c r="H51" s="23" t="s">
        <v>1294</v>
      </c>
    </row>
    <row r="52" spans="1:8" ht="13">
      <c r="B52" s="33" t="s">
        <v>287</v>
      </c>
      <c r="C52" s="11" t="s">
        <v>1173</v>
      </c>
      <c r="D52" s="7"/>
      <c r="E52" s="7">
        <f>+D48</f>
        <v>192000</v>
      </c>
      <c r="G52" s="5" t="s">
        <v>112</v>
      </c>
      <c r="H52" s="23" t="s">
        <v>1289</v>
      </c>
    </row>
    <row r="53" spans="1:8" ht="13">
      <c r="B53" s="33" t="s">
        <v>287</v>
      </c>
      <c r="C53" s="11" t="s">
        <v>1173</v>
      </c>
      <c r="D53" s="7"/>
      <c r="E53" s="7">
        <f>+D49</f>
        <v>3031000</v>
      </c>
      <c r="G53" s="5" t="s">
        <v>112</v>
      </c>
      <c r="H53" s="23" t="s">
        <v>1291</v>
      </c>
    </row>
    <row r="54" spans="1:8" ht="13">
      <c r="B54" s="33" t="s">
        <v>287</v>
      </c>
      <c r="C54" s="11" t="s">
        <v>1173</v>
      </c>
      <c r="D54" s="7"/>
      <c r="E54" s="7">
        <f>+D50</f>
        <v>2050000</v>
      </c>
      <c r="G54" s="5" t="s">
        <v>112</v>
      </c>
      <c r="H54" s="23" t="s">
        <v>1290</v>
      </c>
    </row>
    <row r="55" spans="1:8" ht="13">
      <c r="B55" s="33" t="s">
        <v>287</v>
      </c>
      <c r="C55" s="11" t="s">
        <v>1173</v>
      </c>
      <c r="D55" s="7"/>
      <c r="E55" s="7">
        <f>+D51</f>
        <v>277000</v>
      </c>
      <c r="F55" s="149">
        <f>SUM(E52:E55)</f>
        <v>5550000</v>
      </c>
      <c r="G55" s="5" t="s">
        <v>112</v>
      </c>
      <c r="H55" s="23" t="s">
        <v>1292</v>
      </c>
    </row>
    <row r="56" spans="1:8" ht="13">
      <c r="C56" s="8" t="s">
        <v>1282</v>
      </c>
      <c r="D56" s="7"/>
      <c r="E56" s="7"/>
    </row>
    <row r="58" spans="1:8" ht="17.5" customHeight="1">
      <c r="A58" s="92">
        <v>43100</v>
      </c>
      <c r="B58" s="35" t="s">
        <v>287</v>
      </c>
      <c r="C58" s="9" t="s">
        <v>1171</v>
      </c>
      <c r="D58" s="7">
        <v>2050000</v>
      </c>
      <c r="F58" s="23" t="s">
        <v>1283</v>
      </c>
      <c r="G58" s="5" t="s">
        <v>112</v>
      </c>
      <c r="H58" s="6" t="s">
        <v>1318</v>
      </c>
    </row>
    <row r="59" spans="1:8" ht="17.5" customHeight="1">
      <c r="B59" s="11" t="s">
        <v>1124</v>
      </c>
      <c r="C59" s="10" t="s">
        <v>1175</v>
      </c>
      <c r="E59" s="7">
        <f>SUM(D57:D58)</f>
        <v>2050000</v>
      </c>
      <c r="F59" s="23" t="s">
        <v>1284</v>
      </c>
      <c r="G59" s="5" t="s">
        <v>112</v>
      </c>
    </row>
    <row r="60" spans="1:8" ht="17.5" customHeight="1">
      <c r="B60" s="150"/>
      <c r="C60" s="6" t="s">
        <v>1285</v>
      </c>
    </row>
    <row r="61" spans="1:8" ht="13.25" customHeight="1">
      <c r="B61" s="150"/>
      <c r="C61" s="6"/>
    </row>
    <row r="62" spans="1:8" ht="17.5" customHeight="1">
      <c r="A62" s="92">
        <v>43100</v>
      </c>
      <c r="B62" s="35" t="s">
        <v>55</v>
      </c>
      <c r="C62" s="9" t="s">
        <v>175</v>
      </c>
      <c r="D62" s="7">
        <v>1317.5</v>
      </c>
      <c r="F62" s="23" t="s">
        <v>1283</v>
      </c>
      <c r="G62" s="5" t="s">
        <v>112</v>
      </c>
      <c r="H62" s="6" t="s">
        <v>1317</v>
      </c>
    </row>
    <row r="63" spans="1:8" ht="17.5" customHeight="1">
      <c r="B63" s="11" t="s">
        <v>1287</v>
      </c>
      <c r="C63" s="10" t="s">
        <v>1288</v>
      </c>
      <c r="E63" s="7">
        <f>SUM(D60:D62)</f>
        <v>1317.5</v>
      </c>
      <c r="F63" s="23" t="s">
        <v>1284</v>
      </c>
      <c r="G63" s="5" t="s">
        <v>112</v>
      </c>
    </row>
    <row r="64" spans="1:8" ht="17.5" customHeight="1">
      <c r="B64" s="150"/>
      <c r="C64" s="6" t="s">
        <v>1286</v>
      </c>
    </row>
    <row r="65" spans="1:8" ht="14.5" customHeight="1">
      <c r="B65" s="150"/>
    </row>
    <row r="66" spans="1:8" ht="15.5">
      <c r="A66" s="92">
        <v>43100</v>
      </c>
      <c r="B66" s="35" t="s">
        <v>287</v>
      </c>
      <c r="C66" s="9" t="s">
        <v>1169</v>
      </c>
      <c r="D66" s="7">
        <v>277000</v>
      </c>
      <c r="E66" s="7" t="s">
        <v>24</v>
      </c>
      <c r="F66" s="151" t="s">
        <v>1132</v>
      </c>
      <c r="G66" s="5" t="s">
        <v>112</v>
      </c>
      <c r="H66" s="6" t="s">
        <v>1316</v>
      </c>
    </row>
    <row r="67" spans="1:8" ht="15.5">
      <c r="A67" s="5"/>
      <c r="B67" s="33" t="s">
        <v>1108</v>
      </c>
      <c r="C67" s="10" t="s">
        <v>1116</v>
      </c>
      <c r="E67" s="7">
        <f>+D66</f>
        <v>277000</v>
      </c>
      <c r="F67" s="151" t="s">
        <v>872</v>
      </c>
      <c r="G67" s="5" t="s">
        <v>112</v>
      </c>
      <c r="H67" s="23" t="s">
        <v>24</v>
      </c>
    </row>
    <row r="68" spans="1:8" ht="13">
      <c r="A68" s="5"/>
      <c r="C68" s="6" t="s">
        <v>1295</v>
      </c>
      <c r="G68" s="5" t="s">
        <v>24</v>
      </c>
      <c r="H68" s="27" t="s">
        <v>24</v>
      </c>
    </row>
    <row r="69" spans="1:8" ht="13">
      <c r="A69" s="5"/>
      <c r="G69" s="5" t="s">
        <v>24</v>
      </c>
    </row>
    <row r="70" spans="1:8" ht="13">
      <c r="A70" s="92">
        <v>43100</v>
      </c>
      <c r="B70" s="35" t="s">
        <v>287</v>
      </c>
      <c r="C70" s="9" t="s">
        <v>1297</v>
      </c>
      <c r="D70" s="7">
        <v>3031000</v>
      </c>
      <c r="E70" s="7" t="s">
        <v>24</v>
      </c>
      <c r="F70" s="23" t="s">
        <v>1301</v>
      </c>
      <c r="G70" s="5" t="s">
        <v>112</v>
      </c>
      <c r="H70" s="6" t="s">
        <v>1315</v>
      </c>
    </row>
    <row r="71" spans="1:8" ht="13">
      <c r="A71" s="5"/>
      <c r="B71" s="15" t="s">
        <v>1117</v>
      </c>
      <c r="C71" s="10" t="s">
        <v>1296</v>
      </c>
      <c r="E71" s="7">
        <f>+D70</f>
        <v>3031000</v>
      </c>
      <c r="F71" s="23" t="s">
        <v>1300</v>
      </c>
      <c r="G71" s="5" t="s">
        <v>112</v>
      </c>
    </row>
    <row r="72" spans="1:8" ht="13">
      <c r="A72" s="5"/>
      <c r="B72" s="15"/>
      <c r="C72" s="6" t="s">
        <v>1298</v>
      </c>
      <c r="E72" s="7"/>
      <c r="G72" s="5"/>
    </row>
    <row r="73" spans="1:8" ht="13">
      <c r="A73" s="5"/>
      <c r="B73" s="15"/>
      <c r="C73" s="10"/>
      <c r="E73" s="7"/>
      <c r="G73" s="5"/>
    </row>
    <row r="74" spans="1:8" ht="13">
      <c r="A74" s="92">
        <v>43100</v>
      </c>
      <c r="B74" s="35" t="s">
        <v>287</v>
      </c>
      <c r="C74" s="9" t="s">
        <v>1165</v>
      </c>
      <c r="D74" s="7">
        <v>192000</v>
      </c>
      <c r="E74" s="7" t="s">
        <v>24</v>
      </c>
      <c r="F74" s="5" t="s">
        <v>1299</v>
      </c>
      <c r="G74" s="5" t="s">
        <v>112</v>
      </c>
      <c r="H74" s="6" t="s">
        <v>1314</v>
      </c>
    </row>
    <row r="75" spans="1:8" ht="13">
      <c r="A75" s="5"/>
      <c r="B75" s="33" t="s">
        <v>289</v>
      </c>
      <c r="C75" s="10" t="s">
        <v>1118</v>
      </c>
      <c r="E75" s="7">
        <f>+D74</f>
        <v>192000</v>
      </c>
      <c r="F75" s="23" t="s">
        <v>1300</v>
      </c>
      <c r="G75" s="5" t="s">
        <v>112</v>
      </c>
      <c r="H75" s="5" t="s">
        <v>24</v>
      </c>
    </row>
    <row r="76" spans="1:8" ht="13">
      <c r="A76" s="5"/>
      <c r="B76" s="33"/>
      <c r="C76" s="6" t="s">
        <v>1302</v>
      </c>
      <c r="E76" s="7"/>
      <c r="G76" s="5"/>
      <c r="H76" s="3" t="s">
        <v>24</v>
      </c>
    </row>
    <row r="77" spans="1:8" ht="13">
      <c r="A77" s="5"/>
      <c r="B77" s="15"/>
      <c r="C77" s="10"/>
      <c r="E77" s="7"/>
      <c r="G77" s="5"/>
    </row>
    <row r="78" spans="1:8" ht="13">
      <c r="A78" s="92">
        <v>43100</v>
      </c>
      <c r="B78" s="35" t="s">
        <v>55</v>
      </c>
      <c r="C78" s="9" t="s">
        <v>175</v>
      </c>
      <c r="D78" s="7">
        <v>244679.79</v>
      </c>
      <c r="E78" s="7" t="s">
        <v>24</v>
      </c>
      <c r="F78" s="5" t="s">
        <v>1301</v>
      </c>
      <c r="G78" s="5" t="s">
        <v>112</v>
      </c>
      <c r="H78" s="6" t="s">
        <v>1313</v>
      </c>
    </row>
    <row r="79" spans="1:8" ht="13">
      <c r="A79" s="5"/>
      <c r="B79" s="33" t="s">
        <v>34</v>
      </c>
      <c r="C79" s="10" t="s">
        <v>1311</v>
      </c>
      <c r="E79" s="7">
        <f>+D78</f>
        <v>244679.79</v>
      </c>
      <c r="F79" s="23" t="s">
        <v>1308</v>
      </c>
      <c r="G79" s="5" t="s">
        <v>112</v>
      </c>
      <c r="H79" s="5" t="s">
        <v>24</v>
      </c>
    </row>
    <row r="80" spans="1:8" ht="13">
      <c r="A80" s="5"/>
      <c r="B80" s="33"/>
      <c r="C80" s="6" t="s">
        <v>1309</v>
      </c>
      <c r="E80" s="7"/>
      <c r="G80" s="5"/>
      <c r="H80" s="3" t="s">
        <v>24</v>
      </c>
    </row>
    <row r="81" spans="1:8" ht="13">
      <c r="A81" s="5"/>
      <c r="B81" s="15"/>
      <c r="C81" s="10"/>
      <c r="E81" s="7"/>
      <c r="G81" s="5"/>
    </row>
    <row r="82" spans="1:8" ht="13">
      <c r="A82" s="92">
        <v>43100</v>
      </c>
      <c r="B82" s="35" t="s">
        <v>1120</v>
      </c>
      <c r="C82" s="9" t="s">
        <v>1119</v>
      </c>
      <c r="D82" s="7">
        <v>3031000</v>
      </c>
      <c r="E82" s="7" t="s">
        <v>24</v>
      </c>
      <c r="F82" s="23" t="s">
        <v>1164</v>
      </c>
      <c r="G82" s="5" t="s">
        <v>112</v>
      </c>
      <c r="H82" s="6" t="s">
        <v>1312</v>
      </c>
    </row>
    <row r="83" spans="1:8" ht="14.5">
      <c r="A83" s="5"/>
      <c r="B83" s="11" t="s">
        <v>1121</v>
      </c>
      <c r="C83" s="10" t="s">
        <v>1174</v>
      </c>
      <c r="E83" s="7">
        <f>+D82</f>
        <v>3031000</v>
      </c>
      <c r="F83" s="172" t="s">
        <v>1122</v>
      </c>
      <c r="G83" s="5" t="s">
        <v>112</v>
      </c>
    </row>
    <row r="84" spans="1:8" ht="14.5">
      <c r="A84" s="5"/>
      <c r="B84" s="11"/>
      <c r="C84" s="8" t="s">
        <v>1303</v>
      </c>
      <c r="E84" s="7"/>
      <c r="F84" s="172" t="s">
        <v>1123</v>
      </c>
      <c r="G84" s="5"/>
    </row>
    <row r="86" spans="1:8" s="24" customFormat="1" ht="14" customHeight="1">
      <c r="A86" s="105"/>
      <c r="B86" s="15"/>
      <c r="C86" s="5" t="s">
        <v>539</v>
      </c>
      <c r="D86" s="14"/>
      <c r="E86" s="14"/>
      <c r="F86" s="46"/>
      <c r="G86" s="5"/>
      <c r="H86" s="69"/>
    </row>
    <row r="87" spans="1:8" s="24" customFormat="1" ht="14" customHeight="1">
      <c r="A87" s="92" t="s">
        <v>24</v>
      </c>
      <c r="B87" s="9" t="s">
        <v>287</v>
      </c>
      <c r="C87" s="3" t="s">
        <v>288</v>
      </c>
      <c r="D87" s="14">
        <v>0</v>
      </c>
      <c r="E87" s="14"/>
      <c r="F87" s="97" t="s">
        <v>291</v>
      </c>
      <c r="G87" s="29" t="s">
        <v>112</v>
      </c>
      <c r="H87" s="69" t="s">
        <v>538</v>
      </c>
    </row>
    <row r="88" spans="1:8" s="24" customFormat="1" ht="14" customHeight="1">
      <c r="A88" s="92" t="s">
        <v>24</v>
      </c>
      <c r="B88" s="11" t="s">
        <v>289</v>
      </c>
      <c r="C88" s="3" t="s">
        <v>290</v>
      </c>
      <c r="D88" s="14"/>
      <c r="E88" s="14">
        <f>+D87</f>
        <v>0</v>
      </c>
      <c r="F88" s="39" t="s">
        <v>286</v>
      </c>
      <c r="G88" s="29" t="s">
        <v>112</v>
      </c>
      <c r="H88" s="69" t="s">
        <v>24</v>
      </c>
    </row>
    <row r="89" spans="1:8" s="24" customFormat="1" ht="14" customHeight="1">
      <c r="A89" s="105"/>
      <c r="B89" s="15"/>
      <c r="C89" s="6" t="s">
        <v>292</v>
      </c>
      <c r="D89" s="14"/>
      <c r="E89" s="14"/>
      <c r="F89" s="46"/>
      <c r="G89" s="5"/>
      <c r="H89" s="69" t="s">
        <v>24</v>
      </c>
    </row>
    <row r="90" spans="1:8" s="24" customFormat="1" ht="14" customHeight="1">
      <c r="A90" s="105"/>
      <c r="B90" s="15"/>
      <c r="C90" s="6"/>
      <c r="D90" s="14"/>
      <c r="E90" s="14"/>
      <c r="F90" s="46"/>
      <c r="G90" s="5"/>
      <c r="H90" s="69"/>
    </row>
    <row r="91" spans="1:8" ht="14">
      <c r="A91" s="92" t="s">
        <v>24</v>
      </c>
      <c r="B91" s="9" t="s">
        <v>55</v>
      </c>
      <c r="C91" s="3" t="s">
        <v>293</v>
      </c>
      <c r="D91" s="14">
        <v>0</v>
      </c>
      <c r="E91" s="14"/>
      <c r="F91" s="97" t="s">
        <v>295</v>
      </c>
      <c r="G91" s="29" t="s">
        <v>112</v>
      </c>
      <c r="H91" s="69" t="s">
        <v>538</v>
      </c>
    </row>
    <row r="92" spans="1:8" ht="14">
      <c r="A92" s="105"/>
      <c r="B92" s="11" t="s">
        <v>34</v>
      </c>
      <c r="C92" s="3" t="s">
        <v>294</v>
      </c>
      <c r="D92" s="14"/>
      <c r="E92" s="14">
        <f>+D91</f>
        <v>0</v>
      </c>
      <c r="F92" s="39" t="s">
        <v>286</v>
      </c>
      <c r="G92" s="29" t="s">
        <v>112</v>
      </c>
      <c r="H92" s="69" t="s">
        <v>24</v>
      </c>
    </row>
    <row r="93" spans="1:8" ht="13">
      <c r="A93" s="105"/>
      <c r="B93" s="15"/>
      <c r="C93" s="6" t="s">
        <v>296</v>
      </c>
      <c r="D93" s="14"/>
      <c r="E93" s="14"/>
      <c r="F93" s="46"/>
      <c r="G93" s="5"/>
      <c r="H93" s="69" t="s">
        <v>24</v>
      </c>
    </row>
    <row r="95" spans="1:8" ht="15.5">
      <c r="A95" s="92"/>
      <c r="C95" s="64" t="s">
        <v>37</v>
      </c>
      <c r="D95" s="7"/>
      <c r="E95" s="7"/>
      <c r="F95" s="46"/>
      <c r="G95" s="5"/>
      <c r="H95" s="69"/>
    </row>
    <row r="96" spans="1:8" ht="13">
      <c r="A96" s="92">
        <v>41090</v>
      </c>
      <c r="B96" s="17" t="s">
        <v>1</v>
      </c>
      <c r="C96" s="3" t="s">
        <v>0</v>
      </c>
      <c r="D96" s="14">
        <v>11905.74</v>
      </c>
      <c r="E96" s="7"/>
      <c r="F96" s="46" t="s">
        <v>4</v>
      </c>
      <c r="G96" s="5"/>
      <c r="H96" s="69"/>
    </row>
    <row r="97" spans="1:8" ht="13">
      <c r="A97" s="92"/>
      <c r="B97" s="15" t="s">
        <v>2</v>
      </c>
      <c r="C97" s="3" t="s">
        <v>3</v>
      </c>
      <c r="D97" s="7"/>
      <c r="E97" s="7">
        <f>+D96</f>
        <v>11905.74</v>
      </c>
      <c r="F97" s="46"/>
      <c r="G97" s="5"/>
      <c r="H97" s="69"/>
    </row>
    <row r="98" spans="1:8" ht="13">
      <c r="A98" s="92"/>
      <c r="B98" s="15"/>
      <c r="C98" s="3"/>
      <c r="D98" s="7"/>
      <c r="E98" s="7"/>
      <c r="F98" s="46"/>
      <c r="G98" s="5"/>
      <c r="H98" s="69"/>
    </row>
    <row r="99" spans="1:8" ht="13">
      <c r="A99" s="92"/>
      <c r="B99" s="17" t="s">
        <v>55</v>
      </c>
      <c r="C99" s="3" t="s">
        <v>175</v>
      </c>
      <c r="D99" s="7">
        <v>11905.74</v>
      </c>
      <c r="E99" s="7"/>
      <c r="F99" s="46"/>
      <c r="G99" s="5"/>
      <c r="H99" s="69"/>
    </row>
    <row r="100" spans="1:8" ht="13">
      <c r="A100" s="92"/>
      <c r="B100" s="15" t="s">
        <v>34</v>
      </c>
      <c r="C100" s="3" t="s">
        <v>35</v>
      </c>
      <c r="D100" s="7"/>
      <c r="E100" s="7">
        <f>+D99</f>
        <v>11905.74</v>
      </c>
      <c r="F100" s="46"/>
      <c r="G100" s="5"/>
      <c r="H100" s="69"/>
    </row>
    <row r="101" spans="1:8" ht="13">
      <c r="A101" s="92"/>
      <c r="C101" s="6" t="s">
        <v>36</v>
      </c>
      <c r="D101" s="7"/>
      <c r="E101" s="7"/>
      <c r="F101" s="46"/>
      <c r="G101" s="5"/>
      <c r="H101" s="69"/>
    </row>
    <row r="103" spans="1:8" ht="13.5" customHeight="1">
      <c r="A103" s="92">
        <v>41090</v>
      </c>
      <c r="B103" t="s">
        <v>42</v>
      </c>
      <c r="C103" t="s">
        <v>40</v>
      </c>
      <c r="D103" s="7">
        <v>6237.56</v>
      </c>
      <c r="E103" s="7"/>
      <c r="F103" s="46" t="s">
        <v>72</v>
      </c>
      <c r="G103" s="5"/>
      <c r="H103" s="69"/>
    </row>
    <row r="104" spans="1:8" ht="13.5" customHeight="1">
      <c r="A104" s="92"/>
      <c r="B104" s="15" t="s">
        <v>38</v>
      </c>
      <c r="C104" t="s">
        <v>39</v>
      </c>
      <c r="D104" s="7"/>
      <c r="E104" s="7">
        <f>+D103</f>
        <v>6237.56</v>
      </c>
      <c r="F104" s="46"/>
      <c r="G104" s="5"/>
      <c r="H104" s="69"/>
    </row>
    <row r="105" spans="1:8" ht="14" customHeight="1">
      <c r="A105" s="92"/>
      <c r="B105" s="15"/>
      <c r="D105" s="7"/>
      <c r="E105" s="7"/>
      <c r="F105" s="46"/>
      <c r="G105" s="5"/>
      <c r="H105" s="69"/>
    </row>
    <row r="106" spans="1:8" ht="13.5" customHeight="1">
      <c r="A106" s="92"/>
      <c r="B106" s="17" t="s">
        <v>199</v>
      </c>
      <c r="C106" t="s">
        <v>6</v>
      </c>
      <c r="D106" s="7">
        <v>6237.56</v>
      </c>
      <c r="E106" s="7"/>
      <c r="F106" s="46"/>
      <c r="G106" s="5"/>
      <c r="H106" s="69"/>
    </row>
    <row r="107" spans="1:8" ht="13.5" customHeight="1">
      <c r="A107" s="92"/>
      <c r="B107" s="15" t="s">
        <v>55</v>
      </c>
      <c r="C107" t="s">
        <v>71</v>
      </c>
      <c r="D107" s="7"/>
      <c r="E107" s="7">
        <f>+D106</f>
        <v>6237.56</v>
      </c>
      <c r="F107" s="46"/>
      <c r="G107" s="5"/>
      <c r="H107" s="69"/>
    </row>
    <row r="108" spans="1:8" ht="13.5" customHeight="1">
      <c r="A108" s="92"/>
      <c r="C108" s="6" t="s">
        <v>41</v>
      </c>
      <c r="D108" s="7"/>
      <c r="E108" s="7"/>
      <c r="F108" s="46"/>
      <c r="G108" s="5"/>
      <c r="H108" s="69"/>
    </row>
  </sheetData>
  <printOptions gridLines="1"/>
  <pageMargins left="0.2" right="0.2" top="0.5" bottom="0.7" header="0.3" footer="0.3"/>
  <pageSetup scale="90" orientation="landscape" r:id="rId1"/>
  <headerFooter>
    <oddFooter>&amp;C&amp;P</oddFooter>
  </headerFooter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FY20 JE</vt:lpstr>
      <vt:lpstr>Sheet1</vt:lpstr>
      <vt:lpstr>FY20 BEGIN BAL &amp; ENCUMBER</vt:lpstr>
      <vt:lpstr>START HERE</vt:lpstr>
      <vt:lpstr>FY20 Recap &amp; ATM</vt:lpstr>
      <vt:lpstr>FY19 CLOSING </vt:lpstr>
      <vt:lpstr>BANS &amp; BONDS</vt:lpstr>
      <vt:lpstr>'BANS &amp; BONDS'!Print_Area</vt:lpstr>
      <vt:lpstr>'FY20 BEGIN BAL &amp; ENCUMBER'!Print_Area</vt:lpstr>
      <vt:lpstr>'BANS &amp; BONDS'!Print_Titles</vt:lpstr>
      <vt:lpstr>'FY20 BEGIN BAL &amp; ENCUMBER'!Print_Titles</vt:lpstr>
      <vt:lpstr>'FY20 JE'!Print_Titles</vt:lpstr>
      <vt:lpstr>'FY20 Recap &amp; ATM'!Print_Titles</vt:lpstr>
      <vt:lpstr>'START HERE'!Print_Titles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Wideman</dc:creator>
  <cp:lastModifiedBy>Kathy LaPlant</cp:lastModifiedBy>
  <cp:lastPrinted>2022-12-10T06:31:44Z</cp:lastPrinted>
  <dcterms:created xsi:type="dcterms:W3CDTF">2010-06-16T19:10:54Z</dcterms:created>
  <dcterms:modified xsi:type="dcterms:W3CDTF">2023-03-17T01:20:27Z</dcterms:modified>
</cp:coreProperties>
</file>